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/>
  </bookViews>
  <sheets>
    <sheet name="QUAT" sheetId="6" r:id="rId1"/>
    <sheet name="BAN - GHE" sheetId="5" r:id="rId2"/>
  </sheets>
  <calcPr calcId="144525" calcMode="manual"/>
</workbook>
</file>

<file path=xl/calcChain.xml><?xml version="1.0" encoding="utf-8"?>
<calcChain xmlns="http://schemas.openxmlformats.org/spreadsheetml/2006/main">
  <c r="I159" i="6" l="1"/>
  <c r="I158" i="6"/>
  <c r="I157" i="6"/>
  <c r="I156" i="6"/>
  <c r="I155" i="6"/>
  <c r="I154" i="6"/>
  <c r="H154" i="6"/>
  <c r="I153" i="6"/>
  <c r="I152" i="6"/>
  <c r="I151" i="6"/>
  <c r="I150" i="6"/>
  <c r="I149" i="6"/>
  <c r="I148" i="6"/>
  <c r="I147" i="6"/>
  <c r="I146" i="6"/>
  <c r="H145" i="6"/>
  <c r="I145" i="6" s="1"/>
  <c r="I144" i="6"/>
  <c r="I143" i="6"/>
  <c r="H142" i="6"/>
  <c r="I142" i="6" s="1"/>
  <c r="I141" i="6"/>
  <c r="I140" i="6"/>
  <c r="I139" i="6"/>
  <c r="I138" i="6"/>
  <c r="I137" i="6"/>
  <c r="I136" i="6"/>
  <c r="I135" i="6"/>
  <c r="I134" i="6"/>
  <c r="I133" i="6"/>
  <c r="I132" i="6"/>
  <c r="H132" i="6"/>
  <c r="H160" i="6" s="1"/>
  <c r="I131" i="6"/>
  <c r="I130" i="6"/>
  <c r="I129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H78" i="6"/>
  <c r="H128" i="6" s="1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H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29" i="6"/>
  <c r="I28" i="6"/>
  <c r="H27" i="6"/>
  <c r="I26" i="6"/>
  <c r="I25" i="6"/>
  <c r="I24" i="6"/>
  <c r="I23" i="6"/>
  <c r="I22" i="6"/>
  <c r="I21" i="6"/>
  <c r="I20" i="6"/>
  <c r="I19" i="6"/>
  <c r="I18" i="6"/>
  <c r="H18" i="6"/>
  <c r="I17" i="6"/>
  <c r="I16" i="6"/>
  <c r="I15" i="6"/>
  <c r="I14" i="6"/>
  <c r="I13" i="6"/>
  <c r="H12" i="6"/>
  <c r="I11" i="6"/>
  <c r="I10" i="6"/>
  <c r="I9" i="6"/>
  <c r="H99" i="5" l="1"/>
  <c r="H138" i="5"/>
  <c r="H96" i="5"/>
  <c r="H85" i="5"/>
  <c r="H67" i="5"/>
  <c r="I23" i="5" l="1"/>
  <c r="I22" i="5"/>
  <c r="I21" i="5"/>
  <c r="I20" i="5"/>
  <c r="H19" i="5"/>
  <c r="I19" i="5" s="1"/>
  <c r="I18" i="5"/>
  <c r="H17" i="5"/>
  <c r="I16" i="5"/>
  <c r="I15" i="5"/>
  <c r="I14" i="5"/>
  <c r="I13" i="5"/>
  <c r="I12" i="5"/>
  <c r="I11" i="5"/>
  <c r="I10" i="5"/>
  <c r="I9" i="5"/>
  <c r="I17" i="5" l="1"/>
  <c r="I137" i="5"/>
  <c r="I136" i="5"/>
  <c r="I132" i="5"/>
  <c r="I131" i="5"/>
  <c r="I129" i="5"/>
  <c r="I124" i="5"/>
  <c r="I123" i="5"/>
  <c r="I122" i="5"/>
  <c r="I121" i="5"/>
  <c r="H119" i="5"/>
  <c r="I119" i="5" s="1"/>
  <c r="I97" i="5"/>
  <c r="I98" i="5"/>
  <c r="I92" i="5"/>
  <c r="I84" i="5"/>
  <c r="I80" i="5"/>
  <c r="I79" i="5"/>
  <c r="I78" i="5"/>
  <c r="I77" i="5"/>
  <c r="H31" i="5"/>
  <c r="I31" i="5" s="1"/>
  <c r="I64" i="5"/>
  <c r="I63" i="5"/>
  <c r="I62" i="5"/>
  <c r="I61" i="5"/>
  <c r="I60" i="5"/>
  <c r="I48" i="5"/>
  <c r="I47" i="5"/>
  <c r="I55" i="5"/>
  <c r="I52" i="5"/>
  <c r="I30" i="5"/>
  <c r="I128" i="5"/>
  <c r="I118" i="5"/>
  <c r="I117" i="5"/>
  <c r="I116" i="5"/>
  <c r="I115" i="5"/>
  <c r="I40" i="5"/>
  <c r="I39" i="5"/>
  <c r="I73" i="5"/>
  <c r="I135" i="5"/>
  <c r="I127" i="5"/>
  <c r="I114" i="5"/>
  <c r="I76" i="5"/>
  <c r="I35" i="5"/>
  <c r="I44" i="5"/>
  <c r="I66" i="5"/>
  <c r="I65" i="5"/>
  <c r="I90" i="5"/>
  <c r="I72" i="5"/>
  <c r="I59" i="5"/>
  <c r="I54" i="5"/>
  <c r="I86" i="5"/>
  <c r="I126" i="5"/>
  <c r="I113" i="5"/>
  <c r="I112" i="5"/>
  <c r="H111" i="5"/>
  <c r="I111" i="5" s="1"/>
  <c r="I95" i="5"/>
  <c r="I94" i="5"/>
  <c r="I93" i="5"/>
  <c r="I91" i="5"/>
  <c r="I83" i="5"/>
  <c r="I75" i="5"/>
  <c r="I89" i="5"/>
  <c r="I88" i="5"/>
  <c r="I58" i="5"/>
  <c r="I53" i="5"/>
  <c r="I87" i="5"/>
  <c r="I130" i="5"/>
  <c r="I110" i="5"/>
  <c r="I109" i="5"/>
  <c r="H108" i="5"/>
  <c r="I38" i="5"/>
  <c r="I37" i="5"/>
  <c r="I34" i="5"/>
  <c r="I33" i="5"/>
  <c r="I32" i="5"/>
  <c r="I74" i="5"/>
  <c r="I71" i="5"/>
  <c r="I70" i="5"/>
  <c r="I69" i="5"/>
  <c r="I29" i="5"/>
  <c r="I28" i="5"/>
  <c r="I125" i="5"/>
  <c r="I82" i="5"/>
  <c r="I36" i="5"/>
  <c r="I51" i="5"/>
  <c r="I50" i="5"/>
  <c r="I27" i="5"/>
  <c r="I26" i="5"/>
  <c r="I25" i="5"/>
  <c r="I134" i="5"/>
  <c r="I133" i="5"/>
  <c r="I107" i="5"/>
  <c r="I106" i="5"/>
  <c r="I105" i="5"/>
  <c r="I104" i="5"/>
  <c r="I103" i="5"/>
  <c r="I102" i="5"/>
  <c r="I101" i="5"/>
  <c r="I100" i="5"/>
  <c r="I81" i="5"/>
  <c r="I43" i="5"/>
  <c r="I42" i="5"/>
  <c r="I41" i="5"/>
  <c r="I68" i="5"/>
  <c r="I57" i="5"/>
  <c r="I56" i="5"/>
  <c r="I46" i="5"/>
  <c r="I45" i="5"/>
  <c r="I24" i="5"/>
  <c r="I108" i="5" l="1"/>
  <c r="H120" i="5"/>
  <c r="H49" i="5"/>
</calcChain>
</file>

<file path=xl/comments1.xml><?xml version="1.0" encoding="utf-8"?>
<comments xmlns="http://schemas.openxmlformats.org/spreadsheetml/2006/main">
  <authors>
    <author>tuyen</author>
  </authors>
  <commentList>
    <comment ref="B63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  <comment ref="B73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Trang bị mới ngày 25/12/2014</t>
        </r>
      </text>
    </comment>
    <comment ref="B100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phòng QTCSVC chuyển qua ngày 24/11/2014
</t>
        </r>
      </text>
    </comment>
    <comment ref="B160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phòng QTCSVC chuyển qua ngày 24/11/2014
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138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phòng QTCSVC chuyển qua ngày 24/11/2014
</t>
        </r>
      </text>
    </comment>
  </commentList>
</comments>
</file>

<file path=xl/sharedStrings.xml><?xml version="1.0" encoding="utf-8"?>
<sst xmlns="http://schemas.openxmlformats.org/spreadsheetml/2006/main" count="1023" uniqueCount="285">
  <si>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</si>
  <si>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</si>
  <si>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</si>
  <si>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</si>
  <si>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</si>
  <si>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</si>
  <si>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</si>
  <si>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</si>
  <si>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</si>
  <si>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</si>
  <si>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</si>
  <si>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</si>
  <si>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</si>
  <si>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</si>
  <si>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</si>
  <si>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</si>
  <si>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</si>
  <si>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</si>
  <si>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</si>
  <si>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Bộ</t>
  </si>
  <si>
    <t>Cái</t>
  </si>
  <si>
    <t>Ghế tựa gỗ kiểu</t>
  </si>
  <si>
    <t>Bàn ghế HS 2 chỗ ngồi</t>
  </si>
  <si>
    <t>Bàn học sinh 2 chỗ ngồi</t>
  </si>
  <si>
    <t>Bàn gỗ làm việc</t>
  </si>
  <si>
    <t>Bàn giáo viên</t>
  </si>
  <si>
    <t>Ghế đẩu chân sắt mặt gỗ</t>
  </si>
  <si>
    <t>Bàn ghế HS</t>
  </si>
  <si>
    <t>Quạt thông gió</t>
  </si>
  <si>
    <t>Quạt trần</t>
  </si>
  <si>
    <t>Quạt trần đảo P400</t>
  </si>
  <si>
    <t>Quạt treo tường</t>
  </si>
  <si>
    <t>Quạt trần 1.2</t>
  </si>
  <si>
    <t>Quạt hút gíó Senko</t>
  </si>
  <si>
    <t>Quạt trần MP</t>
  </si>
  <si>
    <t xml:space="preserve">Ghế đẩu </t>
  </si>
  <si>
    <t>Quạt trần đảo</t>
  </si>
  <si>
    <t>HC5001889</t>
  </si>
  <si>
    <t xml:space="preserve">Quạt hút gió </t>
  </si>
  <si>
    <t>HC5001890</t>
  </si>
  <si>
    <t>Quạt CN xoay</t>
  </si>
  <si>
    <t>HC5001898</t>
  </si>
  <si>
    <t xml:space="preserve">Quạt hút </t>
  </si>
  <si>
    <t>HC5001899</t>
  </si>
  <si>
    <t>HC5001900</t>
  </si>
  <si>
    <t>Quạt trần Mỹ Phong</t>
  </si>
  <si>
    <t>HC5001974</t>
  </si>
  <si>
    <t>Quạt hút gió Senko</t>
  </si>
  <si>
    <t>HC5001975</t>
  </si>
  <si>
    <t>Quạt treo tường Senko</t>
  </si>
  <si>
    <t>HC5001976</t>
  </si>
  <si>
    <t>HC5001977</t>
  </si>
  <si>
    <t>Bàn làm việc vi tính có kiếng</t>
  </si>
  <si>
    <t>HC5001982</t>
  </si>
  <si>
    <t>HC5001983</t>
  </si>
  <si>
    <t>HC5002029</t>
  </si>
  <si>
    <t>HC5002030</t>
  </si>
  <si>
    <t>HC5002032</t>
  </si>
  <si>
    <t>HC5002045</t>
  </si>
  <si>
    <t>HC5002046</t>
  </si>
  <si>
    <t>HC5002047</t>
  </si>
  <si>
    <t>HC2012001</t>
  </si>
  <si>
    <t>Bàn ghế 2 chỗ dùng cho HS</t>
  </si>
  <si>
    <t>HC2012030</t>
  </si>
  <si>
    <t>Quạt trần Mỹ phong</t>
  </si>
  <si>
    <t>HC2013002</t>
  </si>
  <si>
    <t>HC2013003</t>
  </si>
  <si>
    <t>HC2013004</t>
  </si>
  <si>
    <t>Quạt trần đảo P400</t>
  </si>
  <si>
    <t>HC2012027</t>
  </si>
  <si>
    <t>HC2013009</t>
  </si>
  <si>
    <t>BIÊN BẢN KIỂM KÊ CÔNG CỤ DỤNG CỤ (TÀI SẢN QUẢN TRỊ)</t>
  </si>
  <si>
    <t>Tổng:</t>
  </si>
  <si>
    <t>CNTT</t>
  </si>
  <si>
    <t>Quạt trần đảo 2 chiều</t>
  </si>
  <si>
    <t>HC2013010</t>
  </si>
  <si>
    <t>C thanh tra 3 cái</t>
  </si>
  <si>
    <t>C thanh tra 2 cái</t>
  </si>
  <si>
    <t>Bàn gỗ thực tập xưởng</t>
  </si>
  <si>
    <t>0010547</t>
  </si>
  <si>
    <t>Ghế tựa gỗ</t>
  </si>
  <si>
    <t>Điện lạnh</t>
  </si>
  <si>
    <t>Bàn HS liền ghế chân sắt</t>
  </si>
  <si>
    <t>Bàn ghế giáo viên</t>
  </si>
  <si>
    <t>Quạt trần  Mỹ Phong</t>
  </si>
  <si>
    <t>HC5001972</t>
  </si>
  <si>
    <t>Quạt đảo 2 chiều</t>
  </si>
  <si>
    <t>HC2012019</t>
  </si>
  <si>
    <t>Quạt trần đảo Asia</t>
  </si>
  <si>
    <t>HC2012024</t>
  </si>
  <si>
    <t>Quạt đứng CN</t>
  </si>
  <si>
    <t>HC2012025</t>
  </si>
  <si>
    <t>HC2012033</t>
  </si>
  <si>
    <t>HC2012034</t>
  </si>
  <si>
    <t xml:space="preserve">Điện lạnh </t>
  </si>
  <si>
    <t>HC2012035</t>
  </si>
  <si>
    <t>Bàn HS liền ghế chân gỗ</t>
  </si>
  <si>
    <t xml:space="preserve">Bàn hình thang 1 chỗ ngồi  </t>
  </si>
  <si>
    <t>Quạt hút</t>
  </si>
  <si>
    <t>HC5001866</t>
  </si>
  <si>
    <t>HC5001867</t>
  </si>
  <si>
    <t>HC5001874</t>
  </si>
  <si>
    <t>HC5001881</t>
  </si>
  <si>
    <t>HC5001897</t>
  </si>
  <si>
    <t>Quạt CN (dạng xoay)</t>
  </si>
  <si>
    <t>HC5001915</t>
  </si>
  <si>
    <t>HC5001967</t>
  </si>
  <si>
    <t>Quạt CN treo tường</t>
  </si>
  <si>
    <t>HC5002001</t>
  </si>
  <si>
    <t>HC5002027</t>
  </si>
  <si>
    <t>Quạt hút CN</t>
  </si>
  <si>
    <t>HC5002042</t>
  </si>
  <si>
    <t>HC5002043</t>
  </si>
  <si>
    <t>HC5002048</t>
  </si>
  <si>
    <t xml:space="preserve">Ghế tựa gỗ </t>
  </si>
  <si>
    <t>HC2012048</t>
  </si>
  <si>
    <t>Bàn ghế 2 chỗ dùng cho HS</t>
  </si>
  <si>
    <t>HC2012050</t>
  </si>
  <si>
    <t>Cơ khí</t>
  </si>
  <si>
    <t>Điện - Điện tử</t>
  </si>
  <si>
    <t>0010631</t>
  </si>
  <si>
    <t>0010869</t>
  </si>
  <si>
    <t xml:space="preserve">Bàn ghế giáo viên </t>
  </si>
  <si>
    <t>Bàn thực tập điện CNKT</t>
  </si>
  <si>
    <t>Bàn sắt có khoá</t>
  </si>
  <si>
    <t>Quạt công nghiệp</t>
  </si>
  <si>
    <t>HC5001864</t>
  </si>
  <si>
    <t xml:space="preserve">Quạt công nghiệp </t>
  </si>
  <si>
    <t>HC5001891</t>
  </si>
  <si>
    <t>Bàn điện tử viễn thông</t>
  </si>
  <si>
    <t>HC5001902</t>
  </si>
  <si>
    <t>HC5001912</t>
  </si>
  <si>
    <t>Quạt CN (có động cơ quay)</t>
  </si>
  <si>
    <t>HC5001914</t>
  </si>
  <si>
    <t>HC5001989</t>
  </si>
  <si>
    <t>Bàn thực tập xưởng</t>
  </si>
  <si>
    <t>HC5001990</t>
  </si>
  <si>
    <t>Quạt bàn Asia</t>
  </si>
  <si>
    <t>HC5002052</t>
  </si>
  <si>
    <t>Quạt trần hộp số MP</t>
  </si>
  <si>
    <t>HC5002053</t>
  </si>
  <si>
    <t>HC2012009</t>
  </si>
  <si>
    <t>Bàn thực tập mặt gỗ chân sắt</t>
  </si>
  <si>
    <t>HC2012010</t>
  </si>
  <si>
    <t>Bàn làm việc + kính</t>
  </si>
  <si>
    <t>HC2012016</t>
  </si>
  <si>
    <t>0010526</t>
  </si>
  <si>
    <t>Động Lực</t>
  </si>
  <si>
    <t>Bàn GV khung sắt mặt gỗ ghép CN</t>
  </si>
  <si>
    <t>Quạt đứng CN 700mm</t>
  </si>
  <si>
    <t>Động lực</t>
  </si>
  <si>
    <t>Bàn GV</t>
  </si>
  <si>
    <t>Bàn (thực nghiệm động lực)</t>
  </si>
  <si>
    <t xml:space="preserve">Quạt đứng </t>
  </si>
  <si>
    <t>HC5001865</t>
  </si>
  <si>
    <t>HC5001868</t>
  </si>
  <si>
    <t>Quạt CN (loại xoay)</t>
  </si>
  <si>
    <t>HC5001913</t>
  </si>
  <si>
    <t>HC5001942</t>
  </si>
  <si>
    <t>Quạt trần VN</t>
  </si>
  <si>
    <t>HC5001943</t>
  </si>
  <si>
    <t>Bàn làm việc có kiếng</t>
  </si>
  <si>
    <t>HC5001955</t>
  </si>
  <si>
    <t>Quạt hút Seiko</t>
  </si>
  <si>
    <t>HC5002010</t>
  </si>
  <si>
    <t>Nữ công</t>
  </si>
  <si>
    <t>HC5001964</t>
  </si>
  <si>
    <t>THPT</t>
  </si>
  <si>
    <t>Ghế làm việc (gỗ căm xe)</t>
  </si>
  <si>
    <t>Bàn làm việc gỗ thổi PU</t>
  </si>
  <si>
    <t>Ghế giáo viên (gỗ căm xe)</t>
  </si>
  <si>
    <t>Bàn làm việc VT Melimin</t>
  </si>
  <si>
    <t>HC5002011</t>
  </si>
  <si>
    <t xml:space="preserve">THPT </t>
  </si>
  <si>
    <t>HC5002012</t>
  </si>
  <si>
    <t>HC5002037</t>
  </si>
  <si>
    <t>HC5002034</t>
  </si>
  <si>
    <t>cái</t>
  </si>
  <si>
    <t>HC5002014</t>
  </si>
  <si>
    <t>tl 6 cái</t>
  </si>
  <si>
    <t xml:space="preserve">Quạt trần MP </t>
  </si>
  <si>
    <t>tl 2 cái</t>
  </si>
  <si>
    <t xml:space="preserve">Bàn giáo viên khung sắt mặt gỗ </t>
  </si>
  <si>
    <t>Bàn HS 2 chỗ ngồi khung sắt mặt gỗ</t>
  </si>
  <si>
    <t>Bàn ghế HS khung sắt</t>
  </si>
  <si>
    <t>HC5001937</t>
  </si>
  <si>
    <t>HC5001938</t>
  </si>
  <si>
    <t>Quạt đứng</t>
  </si>
  <si>
    <t>HC5001939</t>
  </si>
  <si>
    <t>Ghế</t>
  </si>
  <si>
    <t>HC5001854</t>
  </si>
  <si>
    <t>HC5001873</t>
  </si>
  <si>
    <t>HC5001875</t>
  </si>
  <si>
    <t>Qụat treo tường</t>
  </si>
  <si>
    <t>HC5001877</t>
  </si>
  <si>
    <t>HC5001894</t>
  </si>
  <si>
    <t>Bàn ghế GV</t>
  </si>
  <si>
    <t>HC5001901</t>
  </si>
  <si>
    <t>HC5001906</t>
  </si>
  <si>
    <t>HC5001907</t>
  </si>
  <si>
    <t>HC5001908</t>
  </si>
  <si>
    <t>Quạt điện</t>
  </si>
  <si>
    <t>HC5001909</t>
  </si>
  <si>
    <t xml:space="preserve">Quạt treo AsiaVina </t>
  </si>
  <si>
    <t>HC5001919</t>
  </si>
  <si>
    <t>HC5001920</t>
  </si>
  <si>
    <t>HC5001921</t>
  </si>
  <si>
    <t>HC5001940</t>
  </si>
  <si>
    <t>Quạt treo tường P400</t>
  </si>
  <si>
    <t>HC5001941</t>
  </si>
  <si>
    <t>HC5001970</t>
  </si>
  <si>
    <t>HC5001971</t>
  </si>
  <si>
    <t>Quạt trần Aslavina</t>
  </si>
  <si>
    <t>HC5002008</t>
  </si>
  <si>
    <t>HC5002049</t>
  </si>
  <si>
    <t>HC5002050</t>
  </si>
  <si>
    <t>Quạt treo</t>
  </si>
  <si>
    <t>HC5002051</t>
  </si>
  <si>
    <t>Bàn thao tác</t>
  </si>
  <si>
    <t>HC5002056</t>
  </si>
  <si>
    <t>Ghế (nhựa)</t>
  </si>
  <si>
    <t>HC5002062</t>
  </si>
  <si>
    <t>HC5002064</t>
  </si>
  <si>
    <t>HC5002065</t>
  </si>
  <si>
    <t xml:space="preserve">Quạt trần đảo  </t>
  </si>
  <si>
    <t>HC5002066</t>
  </si>
  <si>
    <t>HC5002068</t>
  </si>
  <si>
    <t>HC2012044</t>
  </si>
  <si>
    <t>HC2012045</t>
  </si>
  <si>
    <t>HC2012026</t>
  </si>
  <si>
    <t>Cây</t>
  </si>
  <si>
    <t>HC2012036</t>
  </si>
  <si>
    <t>Cái</t>
  </si>
  <si>
    <t>Bàn làm việc phòng tiếp PHHS</t>
  </si>
  <si>
    <t>HC2012029</t>
  </si>
  <si>
    <t>Quạt treo tường CN (Mỹ Phong)</t>
  </si>
  <si>
    <t>HC2012037</t>
  </si>
  <si>
    <t>Quạt treo tường Mỹ phong</t>
  </si>
  <si>
    <t>HC2012038</t>
  </si>
  <si>
    <t>HC2013007</t>
  </si>
  <si>
    <t>HC2013011</t>
  </si>
  <si>
    <t>Quạt trần đảo Mỹ Phong</t>
  </si>
  <si>
    <t>HC2013012</t>
  </si>
  <si>
    <t>HC2013013</t>
  </si>
  <si>
    <t>Bàn giáo viên (0,6x1,2x0,75)</t>
  </si>
  <si>
    <t>HC2013014</t>
  </si>
  <si>
    <t>HC2013021</t>
  </si>
  <si>
    <t>HC2013026</t>
  </si>
  <si>
    <t>HC2013027</t>
  </si>
  <si>
    <t>Quạt trần đảo ASIA-55w</t>
  </si>
  <si>
    <t>HC2013028</t>
  </si>
  <si>
    <t>HC2013031</t>
  </si>
  <si>
    <t>HC2013032</t>
  </si>
  <si>
    <t>QU03.1</t>
  </si>
  <si>
    <t>Khoa CN Động Lực chuyển qua</t>
  </si>
  <si>
    <t>QTCSVC</t>
  </si>
  <si>
    <t xml:space="preserve">Bàn ghế HS 2 chỗ ngồi </t>
  </si>
  <si>
    <t>Khoa CN Điện -Điện Tử chuyển Qua ngày 11/8/2015</t>
  </si>
  <si>
    <t>Khoa CN Điện -Điện Tử chuyển Qua ngày 11/8/2016</t>
  </si>
  <si>
    <t xml:space="preserve">Quạt đứng Asia  </t>
  </si>
  <si>
    <t>HC5002039</t>
  </si>
  <si>
    <t>Quạt hút công nghiệp (500 x 500 x 200)</t>
  </si>
  <si>
    <t>QU06.1</t>
  </si>
  <si>
    <t>HC5001932</t>
  </si>
  <si>
    <t>HC5001949</t>
  </si>
  <si>
    <t>HC5001950</t>
  </si>
  <si>
    <t>HC5001958</t>
  </si>
  <si>
    <t>HC5001895</t>
  </si>
  <si>
    <t>Khoa CN Điện -Điện Tử chuyển Qua ngày 11/8/2023</t>
  </si>
  <si>
    <t>HC5001869</t>
  </si>
  <si>
    <t>HC5001896</t>
  </si>
  <si>
    <t>HC5001887</t>
  </si>
  <si>
    <t xml:space="preserve">Quạt trần đảo </t>
  </si>
  <si>
    <t>HC5002009</t>
  </si>
  <si>
    <t>HC5002063</t>
  </si>
  <si>
    <t>HC5001959</t>
  </si>
  <si>
    <t>HC5002044</t>
  </si>
  <si>
    <t>HC5002028</t>
  </si>
  <si>
    <t>HC2013008</t>
  </si>
  <si>
    <t>Q005.1</t>
  </si>
  <si>
    <t>HC2013005</t>
  </si>
  <si>
    <t>Khoa CN Điện -Điện Tử chuyển Qua ngày 11/8/2024</t>
  </si>
  <si>
    <t>HC5002002</t>
  </si>
  <si>
    <t>HC5002003</t>
  </si>
  <si>
    <t>HC5001960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</si>
</sst>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9"/>
      <color rgb="FFFF0000"/>
      <name val="Times New Roman"/>
      <family val="1"/>
    </font>
    <font>
      <b/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sz val="9"/>
      <color rgb="FF00B050"/>
      <name val="Times New Roman"/>
      <family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/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2" fillId="0" borderId="8" xfId="0" quotePrefix="1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3" fontId="5" fillId="0" borderId="8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 wrapText="1"/>
    </xf>
    <xf numFmtId="0" fontId="13" fillId="0" borderId="0" xfId="0" applyFont="1"/>
    <xf numFmtId="0" fontId="6" fillId="3" borderId="8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0" fontId="0" fillId="2" borderId="0" xfId="0" applyFont="1" applyFill="1"/>
    <xf numFmtId="0" fontId="4" fillId="2" borderId="8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13" fillId="3" borderId="0" xfId="0" applyFont="1" applyFill="1"/>
    <xf numFmtId="0" fontId="11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13" fillId="2" borderId="0" xfId="0" applyFont="1" applyFill="1"/>
    <xf numFmtId="0" fontId="0" fillId="2" borderId="0" xfId="0" applyFill="1"/>
    <xf numFmtId="0" fontId="14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vertical="center"/>
    </xf>
    <xf numFmtId="0" fontId="19" fillId="2" borderId="8" xfId="0" applyFont="1" applyFill="1" applyBorder="1" applyAlignment="1">
      <alignment horizontal="center" vertical="center"/>
    </xf>
    <xf numFmtId="0" fontId="18" fillId="2" borderId="0" xfId="0" applyFont="1" applyFill="1"/>
    <xf numFmtId="0" fontId="6" fillId="2" borderId="8" xfId="0" applyFont="1" applyFill="1" applyBorder="1" applyAlignment="1">
      <alignment vertical="center" wrapText="1"/>
    </xf>
    <xf numFmtId="0" fontId="4" fillId="2" borderId="8" xfId="0" quotePrefix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0" fillId="2" borderId="8" xfId="0" applyFill="1" applyBorder="1"/>
    <xf numFmtId="3" fontId="8" fillId="2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vertical="center" wrapText="1"/>
    </xf>
    <xf numFmtId="0" fontId="4" fillId="3" borderId="8" xfId="0" quotePrefix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3" fontId="4" fillId="3" borderId="8" xfId="0" applyNumberFormat="1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0" xfId="0" applyFill="1"/>
    <xf numFmtId="0" fontId="6" fillId="3" borderId="8" xfId="0" quotePrefix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vertical="center"/>
    </xf>
    <xf numFmtId="3" fontId="6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0" fillId="3" borderId="0" xfId="0" applyFont="1" applyFill="1"/>
    <xf numFmtId="0" fontId="4" fillId="3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</cellXfs>
  <cellStyles count="2">
    <cellStyle name="Comma 5" xfId="1"/>
    <cellStyle name="Normal" xfId="0" builtinId="0"/>
  </cellStyles>
  <dxfs count="3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1"/>
  <sheetViews>
    <sheetView tabSelected="1" workbookViewId="0">
      <selection activeCell="G161" sqref="G161:I161"/>
    </sheetView>
  </sheetViews>
  <sheetFormatPr defaultRowHeight="15" x14ac:dyDescent="0.25"/>
  <cols>
    <col min="1" max="1" width="4.28515625" customWidth="1"/>
    <col min="2" max="2" width="25.28515625" customWidth="1"/>
    <col min="3" max="3" width="14.140625" customWidth="1"/>
    <col min="4" max="4" width="8.28515625" customWidth="1"/>
    <col min="5" max="5" width="14.28515625" customWidth="1"/>
    <col min="6" max="6" width="9.42578125" customWidth="1"/>
    <col min="7" max="7" width="9.85546875" customWidth="1"/>
    <col min="8" max="8" width="8.7109375" customWidth="1"/>
    <col min="9" max="9" width="10.5703125" customWidth="1"/>
    <col min="10" max="10" width="39.5703125" customWidth="1"/>
  </cols>
  <sheetData>
    <row r="1" spans="1:11" ht="23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1" ht="16.5" x14ac:dyDescent="0.25">
      <c r="A2" s="77" t="s">
        <v>71</v>
      </c>
      <c r="B2" s="77"/>
      <c r="C2" s="77"/>
      <c r="D2" s="77"/>
      <c r="E2" s="77"/>
      <c r="F2" s="77"/>
      <c r="G2" s="77"/>
      <c r="H2" s="77"/>
      <c r="I2" s="77"/>
      <c r="J2" s="77"/>
    </row>
    <row r="3" spans="1:11" ht="16.5" customHeight="1" x14ac:dyDescent="0.25">
      <c r="A3" s="77"/>
      <c r="B3" s="77"/>
      <c r="C3" s="77"/>
      <c r="D3" s="77"/>
      <c r="E3" s="77"/>
      <c r="F3" s="77"/>
      <c r="G3" s="77"/>
      <c r="H3" s="77"/>
      <c r="I3" s="77"/>
      <c r="J3" s="77"/>
    </row>
    <row r="4" spans="1:11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x14ac:dyDescent="0.25">
      <c r="A5" s="71" t="s">
        <v>0</v>
      </c>
      <c r="B5" s="71" t="s">
        <v>1</v>
      </c>
      <c r="C5" s="71" t="s">
        <v>2</v>
      </c>
      <c r="D5" s="74" t="s">
        <v>3</v>
      </c>
      <c r="E5" s="74" t="s">
        <v>4</v>
      </c>
      <c r="F5" s="85" t="s">
        <v>5</v>
      </c>
      <c r="G5" s="71" t="s">
        <v>6</v>
      </c>
      <c r="H5" s="78" t="s">
        <v>7</v>
      </c>
      <c r="I5" s="79"/>
      <c r="J5" s="82" t="s">
        <v>8</v>
      </c>
    </row>
    <row r="6" spans="1:11" x14ac:dyDescent="0.25">
      <c r="A6" s="72"/>
      <c r="B6" s="72"/>
      <c r="C6" s="72"/>
      <c r="D6" s="75"/>
      <c r="E6" s="75"/>
      <c r="F6" s="86"/>
      <c r="G6" s="72"/>
      <c r="H6" s="80"/>
      <c r="I6" s="81"/>
      <c r="J6" s="83"/>
    </row>
    <row r="7" spans="1:11" x14ac:dyDescent="0.25">
      <c r="A7" s="73"/>
      <c r="B7" s="73"/>
      <c r="C7" s="73"/>
      <c r="D7" s="76"/>
      <c r="E7" s="76"/>
      <c r="F7" s="87"/>
      <c r="G7" s="73"/>
      <c r="H7" s="2" t="s">
        <v>9</v>
      </c>
      <c r="I7" s="3" t="s">
        <v>10</v>
      </c>
      <c r="J7" s="84"/>
    </row>
    <row r="8" spans="1:11" x14ac:dyDescent="0.25">
      <c r="A8" s="3" t="s">
        <v>11</v>
      </c>
      <c r="B8" s="3" t="s">
        <v>12</v>
      </c>
      <c r="C8" s="3" t="s">
        <v>13</v>
      </c>
      <c r="D8" s="3" t="s">
        <v>14</v>
      </c>
      <c r="E8" s="4"/>
      <c r="F8" s="3" t="s">
        <v>15</v>
      </c>
      <c r="G8" s="5" t="s">
        <v>16</v>
      </c>
      <c r="H8" s="5" t="s">
        <v>17</v>
      </c>
      <c r="I8" s="5" t="s">
        <v>18</v>
      </c>
      <c r="J8" s="6">
        <v>6</v>
      </c>
    </row>
    <row r="9" spans="1:11" s="37" customFormat="1" x14ac:dyDescent="0.25">
      <c r="A9" s="44"/>
      <c r="B9" s="36" t="s">
        <v>137</v>
      </c>
      <c r="C9" s="28" t="s">
        <v>138</v>
      </c>
      <c r="D9" s="29">
        <v>2011</v>
      </c>
      <c r="E9" s="29" t="s">
        <v>119</v>
      </c>
      <c r="F9" s="28" t="s">
        <v>20</v>
      </c>
      <c r="G9" s="30">
        <v>430000</v>
      </c>
      <c r="H9" s="28">
        <v>20</v>
      </c>
      <c r="I9" s="30">
        <f>G9*H9</f>
        <v>8600000</v>
      </c>
      <c r="J9" s="28"/>
    </row>
    <row r="10" spans="1:11" s="37" customFormat="1" x14ac:dyDescent="0.25">
      <c r="A10" s="21"/>
      <c r="B10" s="27" t="s">
        <v>137</v>
      </c>
      <c r="C10" s="28" t="s">
        <v>174</v>
      </c>
      <c r="D10" s="29">
        <v>2010</v>
      </c>
      <c r="E10" s="29" t="s">
        <v>173</v>
      </c>
      <c r="F10" s="28" t="s">
        <v>20</v>
      </c>
      <c r="G10" s="30">
        <v>350000</v>
      </c>
      <c r="H10" s="28">
        <v>6</v>
      </c>
      <c r="I10" s="24">
        <f>G10*H10</f>
        <v>2100000</v>
      </c>
      <c r="J10" s="28"/>
    </row>
    <row r="11" spans="1:11" s="19" customFormat="1" ht="16.5" customHeight="1" x14ac:dyDescent="0.25">
      <c r="A11" s="21">
        <v>17</v>
      </c>
      <c r="B11" s="27" t="s">
        <v>259</v>
      </c>
      <c r="C11" s="28" t="s">
        <v>260</v>
      </c>
      <c r="D11" s="29">
        <v>2011</v>
      </c>
      <c r="E11" s="29" t="s">
        <v>255</v>
      </c>
      <c r="F11" s="28" t="s">
        <v>20</v>
      </c>
      <c r="G11" s="30">
        <v>420000</v>
      </c>
      <c r="H11" s="28">
        <v>3</v>
      </c>
      <c r="I11" s="24">
        <f t="shared" ref="I11" si="0">G11*H11</f>
        <v>1260000</v>
      </c>
      <c r="J11" s="28"/>
    </row>
    <row r="12" spans="1:11" s="34" customFormat="1" x14ac:dyDescent="0.25">
      <c r="A12" s="57"/>
      <c r="B12" s="58"/>
      <c r="C12" s="52"/>
      <c r="D12" s="53"/>
      <c r="E12" s="53"/>
      <c r="F12" s="52"/>
      <c r="G12" s="54"/>
      <c r="H12" s="55">
        <f>SUM(H9:H11)</f>
        <v>29</v>
      </c>
      <c r="I12" s="59"/>
      <c r="J12" s="52"/>
    </row>
    <row r="13" spans="1:11" s="37" customFormat="1" x14ac:dyDescent="0.25">
      <c r="A13" s="44"/>
      <c r="B13" s="36" t="s">
        <v>132</v>
      </c>
      <c r="C13" s="28" t="s">
        <v>133</v>
      </c>
      <c r="D13" s="29">
        <v>2009</v>
      </c>
      <c r="E13" s="29" t="s">
        <v>119</v>
      </c>
      <c r="F13" s="28" t="s">
        <v>20</v>
      </c>
      <c r="G13" s="30">
        <v>1750000</v>
      </c>
      <c r="H13" s="28">
        <v>6</v>
      </c>
      <c r="I13" s="30">
        <f t="shared" ref="I13:I26" si="1">G13*H13</f>
        <v>10500000</v>
      </c>
      <c r="J13" s="28"/>
    </row>
    <row r="14" spans="1:11" s="37" customFormat="1" x14ac:dyDescent="0.25">
      <c r="A14" s="21"/>
      <c r="B14" s="22" t="s">
        <v>104</v>
      </c>
      <c r="C14" s="28" t="s">
        <v>105</v>
      </c>
      <c r="D14" s="23">
        <v>2009</v>
      </c>
      <c r="E14" s="45" t="s">
        <v>118</v>
      </c>
      <c r="F14" s="13" t="s">
        <v>20</v>
      </c>
      <c r="G14" s="24">
        <v>1750000</v>
      </c>
      <c r="H14" s="13">
        <v>4</v>
      </c>
      <c r="I14" s="24">
        <f t="shared" si="1"/>
        <v>7000000</v>
      </c>
      <c r="J14" s="46"/>
      <c r="K14" s="38"/>
    </row>
    <row r="15" spans="1:11" s="38" customFormat="1" x14ac:dyDescent="0.25">
      <c r="A15" s="21"/>
      <c r="B15" s="43" t="s">
        <v>156</v>
      </c>
      <c r="C15" s="28" t="s">
        <v>157</v>
      </c>
      <c r="D15" s="23">
        <v>2009</v>
      </c>
      <c r="E15" s="23" t="s">
        <v>150</v>
      </c>
      <c r="F15" s="13" t="s">
        <v>20</v>
      </c>
      <c r="G15" s="24">
        <v>1750000</v>
      </c>
      <c r="H15" s="13">
        <v>4</v>
      </c>
      <c r="I15" s="24">
        <f t="shared" si="1"/>
        <v>7000000</v>
      </c>
      <c r="J15" s="47"/>
      <c r="K15" s="37"/>
    </row>
    <row r="16" spans="1:11" s="38" customFormat="1" x14ac:dyDescent="0.25">
      <c r="A16" s="21"/>
      <c r="B16" s="27" t="s">
        <v>107</v>
      </c>
      <c r="C16" s="28" t="s">
        <v>108</v>
      </c>
      <c r="D16" s="29">
        <v>2010</v>
      </c>
      <c r="E16" s="45" t="s">
        <v>118</v>
      </c>
      <c r="F16" s="28" t="s">
        <v>20</v>
      </c>
      <c r="G16" s="30">
        <v>1450000</v>
      </c>
      <c r="H16" s="28">
        <v>5</v>
      </c>
      <c r="I16" s="24">
        <f t="shared" si="1"/>
        <v>7250000</v>
      </c>
      <c r="J16" s="46"/>
    </row>
    <row r="17" spans="1:11" s="38" customFormat="1" x14ac:dyDescent="0.25">
      <c r="A17" s="21"/>
      <c r="B17" s="22" t="s">
        <v>40</v>
      </c>
      <c r="C17" s="28" t="s">
        <v>41</v>
      </c>
      <c r="D17" s="23">
        <v>2008</v>
      </c>
      <c r="E17" s="13" t="s">
        <v>73</v>
      </c>
      <c r="F17" s="13" t="s">
        <v>20</v>
      </c>
      <c r="G17" s="24">
        <v>1750000</v>
      </c>
      <c r="H17" s="13">
        <v>2</v>
      </c>
      <c r="I17" s="24">
        <f t="shared" si="1"/>
        <v>3500000</v>
      </c>
      <c r="J17" s="13"/>
    </row>
    <row r="18" spans="1:11" s="38" customFormat="1" x14ac:dyDescent="0.25">
      <c r="A18" s="21"/>
      <c r="B18" s="22" t="s">
        <v>40</v>
      </c>
      <c r="C18" s="28" t="s">
        <v>103</v>
      </c>
      <c r="D18" s="23">
        <v>2008</v>
      </c>
      <c r="E18" s="45" t="s">
        <v>118</v>
      </c>
      <c r="F18" s="13" t="s">
        <v>20</v>
      </c>
      <c r="G18" s="24">
        <v>1750000</v>
      </c>
      <c r="H18" s="13">
        <f>3-2</f>
        <v>1</v>
      </c>
      <c r="I18" s="24">
        <f t="shared" si="1"/>
        <v>1750000</v>
      </c>
      <c r="J18" s="46"/>
    </row>
    <row r="19" spans="1:11" s="38" customFormat="1" x14ac:dyDescent="0.25">
      <c r="A19" s="44"/>
      <c r="B19" s="36" t="s">
        <v>125</v>
      </c>
      <c r="C19" s="28" t="s">
        <v>126</v>
      </c>
      <c r="D19" s="29">
        <v>2008</v>
      </c>
      <c r="E19" s="29" t="s">
        <v>119</v>
      </c>
      <c r="F19" s="28" t="s">
        <v>20</v>
      </c>
      <c r="G19" s="30">
        <v>1650000</v>
      </c>
      <c r="H19" s="28">
        <v>14</v>
      </c>
      <c r="I19" s="30">
        <f t="shared" si="1"/>
        <v>23100000</v>
      </c>
      <c r="J19" s="28"/>
      <c r="K19" s="37"/>
    </row>
    <row r="20" spans="1:11" s="38" customFormat="1" x14ac:dyDescent="0.25">
      <c r="A20" s="21"/>
      <c r="B20" s="27" t="s">
        <v>125</v>
      </c>
      <c r="C20" s="28" t="s">
        <v>227</v>
      </c>
      <c r="D20" s="29">
        <v>2012</v>
      </c>
      <c r="E20" s="29" t="s">
        <v>167</v>
      </c>
      <c r="F20" s="28" t="s">
        <v>20</v>
      </c>
      <c r="G20" s="30">
        <v>620000</v>
      </c>
      <c r="H20" s="28">
        <v>2</v>
      </c>
      <c r="I20" s="24">
        <f t="shared" si="1"/>
        <v>1240000</v>
      </c>
      <c r="J20" s="28"/>
      <c r="K20" s="37"/>
    </row>
    <row r="21" spans="1:11" s="38" customFormat="1" x14ac:dyDescent="0.25">
      <c r="A21" s="44"/>
      <c r="B21" s="36" t="s">
        <v>127</v>
      </c>
      <c r="C21" s="28" t="s">
        <v>128</v>
      </c>
      <c r="D21" s="29">
        <v>2008</v>
      </c>
      <c r="E21" s="29" t="s">
        <v>119</v>
      </c>
      <c r="F21" s="28" t="s">
        <v>20</v>
      </c>
      <c r="G21" s="30">
        <v>1750000</v>
      </c>
      <c r="H21" s="28">
        <v>6</v>
      </c>
      <c r="I21" s="30">
        <f t="shared" si="1"/>
        <v>10500000</v>
      </c>
      <c r="J21" s="28"/>
      <c r="K21" s="37"/>
    </row>
    <row r="22" spans="1:11" s="38" customFormat="1" x14ac:dyDescent="0.25">
      <c r="A22" s="21"/>
      <c r="B22" s="27" t="s">
        <v>187</v>
      </c>
      <c r="C22" s="28" t="s">
        <v>188</v>
      </c>
      <c r="D22" s="29">
        <v>2009</v>
      </c>
      <c r="E22" s="29" t="s">
        <v>173</v>
      </c>
      <c r="F22" s="28" t="s">
        <v>20</v>
      </c>
      <c r="G22" s="30">
        <v>350000</v>
      </c>
      <c r="H22" s="28">
        <v>1</v>
      </c>
      <c r="I22" s="24">
        <f t="shared" si="1"/>
        <v>350000</v>
      </c>
      <c r="J22" s="28"/>
      <c r="K22" s="37"/>
    </row>
    <row r="23" spans="1:11" s="38" customFormat="1" x14ac:dyDescent="0.25">
      <c r="A23" s="21"/>
      <c r="B23" s="43" t="s">
        <v>153</v>
      </c>
      <c r="C23" s="28" t="s">
        <v>154</v>
      </c>
      <c r="D23" s="23">
        <v>2007</v>
      </c>
      <c r="E23" s="23" t="s">
        <v>147</v>
      </c>
      <c r="F23" s="13" t="s">
        <v>20</v>
      </c>
      <c r="G23" s="24">
        <v>316000</v>
      </c>
      <c r="H23" s="13">
        <v>2</v>
      </c>
      <c r="I23" s="24">
        <f t="shared" si="1"/>
        <v>632000</v>
      </c>
      <c r="J23" s="47"/>
      <c r="K23" s="37"/>
    </row>
    <row r="24" spans="1:11" s="38" customFormat="1" x14ac:dyDescent="0.25">
      <c r="A24" s="21"/>
      <c r="B24" s="36" t="s">
        <v>90</v>
      </c>
      <c r="C24" s="28" t="s">
        <v>91</v>
      </c>
      <c r="D24" s="29">
        <v>2012</v>
      </c>
      <c r="E24" s="45" t="s">
        <v>81</v>
      </c>
      <c r="F24" s="28" t="s">
        <v>20</v>
      </c>
      <c r="G24" s="30">
        <v>2350000</v>
      </c>
      <c r="H24" s="28">
        <v>4</v>
      </c>
      <c r="I24" s="24">
        <f t="shared" si="1"/>
        <v>9400000</v>
      </c>
      <c r="J24" s="28"/>
      <c r="K24" s="37"/>
    </row>
    <row r="25" spans="1:11" s="38" customFormat="1" x14ac:dyDescent="0.25">
      <c r="A25" s="21"/>
      <c r="B25" s="27" t="s">
        <v>90</v>
      </c>
      <c r="C25" s="28" t="s">
        <v>215</v>
      </c>
      <c r="D25" s="29">
        <v>2011</v>
      </c>
      <c r="E25" s="29" t="s">
        <v>167</v>
      </c>
      <c r="F25" s="28" t="s">
        <v>20</v>
      </c>
      <c r="G25" s="30">
        <v>500000</v>
      </c>
      <c r="H25" s="28">
        <v>1</v>
      </c>
      <c r="I25" s="24">
        <f t="shared" si="1"/>
        <v>500000</v>
      </c>
      <c r="J25" s="28"/>
      <c r="K25" s="37"/>
    </row>
    <row r="26" spans="1:11" s="38" customFormat="1" x14ac:dyDescent="0.25">
      <c r="A26" s="21"/>
      <c r="B26" s="43" t="s">
        <v>149</v>
      </c>
      <c r="C26" s="28">
        <v>5001455</v>
      </c>
      <c r="D26" s="23">
        <v>2006</v>
      </c>
      <c r="E26" s="23" t="s">
        <v>147</v>
      </c>
      <c r="F26" s="13" t="s">
        <v>20</v>
      </c>
      <c r="G26" s="24">
        <v>1417500</v>
      </c>
      <c r="H26" s="13">
        <v>2</v>
      </c>
      <c r="I26" s="24">
        <f t="shared" si="1"/>
        <v>2835000</v>
      </c>
      <c r="J26" s="47"/>
      <c r="K26" s="37"/>
    </row>
    <row r="27" spans="1:11" s="56" customFormat="1" x14ac:dyDescent="0.25">
      <c r="A27" s="50"/>
      <c r="B27" s="51"/>
      <c r="C27" s="52"/>
      <c r="D27" s="53"/>
      <c r="E27" s="53"/>
      <c r="F27" s="52"/>
      <c r="G27" s="54"/>
      <c r="H27" s="55">
        <f>SUM(H13:H26)</f>
        <v>54</v>
      </c>
      <c r="I27" s="54"/>
      <c r="J27" s="52"/>
      <c r="K27" s="34"/>
    </row>
    <row r="28" spans="1:11" s="38" customFormat="1" x14ac:dyDescent="0.25">
      <c r="A28" s="21"/>
      <c r="B28" s="36" t="s">
        <v>86</v>
      </c>
      <c r="C28" s="28" t="s">
        <v>87</v>
      </c>
      <c r="D28" s="29">
        <v>2012</v>
      </c>
      <c r="E28" s="45" t="s">
        <v>81</v>
      </c>
      <c r="F28" s="28" t="s">
        <v>20</v>
      </c>
      <c r="G28" s="30">
        <v>310000</v>
      </c>
      <c r="H28" s="28">
        <v>20</v>
      </c>
      <c r="I28" s="24">
        <f>G28*H28</f>
        <v>6200000</v>
      </c>
      <c r="J28" s="28"/>
      <c r="K28" s="37"/>
    </row>
    <row r="29" spans="1:11" s="38" customFormat="1" x14ac:dyDescent="0.25">
      <c r="A29" s="21"/>
      <c r="B29" s="27" t="s">
        <v>201</v>
      </c>
      <c r="C29" s="28" t="s">
        <v>202</v>
      </c>
      <c r="D29" s="29">
        <v>2008</v>
      </c>
      <c r="E29" s="29" t="s">
        <v>167</v>
      </c>
      <c r="F29" s="28" t="s">
        <v>20</v>
      </c>
      <c r="G29" s="30">
        <v>153000</v>
      </c>
      <c r="H29" s="28">
        <v>2</v>
      </c>
      <c r="I29" s="24">
        <f>G29*H29</f>
        <v>306000</v>
      </c>
      <c r="J29" s="28"/>
      <c r="K29" s="37"/>
    </row>
    <row r="30" spans="1:11" s="56" customFormat="1" x14ac:dyDescent="0.25">
      <c r="A30" s="57"/>
      <c r="B30" s="58"/>
      <c r="C30" s="52"/>
      <c r="D30" s="53"/>
      <c r="E30" s="53"/>
      <c r="F30" s="52"/>
      <c r="G30" s="54"/>
      <c r="H30" s="52"/>
      <c r="I30" s="59"/>
      <c r="J30" s="52"/>
      <c r="K30" s="34"/>
    </row>
    <row r="31" spans="1:11" s="38" customFormat="1" x14ac:dyDescent="0.25">
      <c r="A31" s="21"/>
      <c r="B31" s="27" t="s">
        <v>110</v>
      </c>
      <c r="C31" s="28" t="s">
        <v>111</v>
      </c>
      <c r="D31" s="29">
        <v>2011</v>
      </c>
      <c r="E31" s="45" t="s">
        <v>118</v>
      </c>
      <c r="F31" s="28" t="s">
        <v>20</v>
      </c>
      <c r="G31" s="30">
        <v>2600000</v>
      </c>
      <c r="H31" s="28">
        <v>1</v>
      </c>
      <c r="I31" s="24">
        <f t="shared" ref="I31:I49" si="2">G31*H31</f>
        <v>2600000</v>
      </c>
      <c r="J31" s="46"/>
    </row>
    <row r="32" spans="1:11" s="38" customFormat="1" x14ac:dyDescent="0.25">
      <c r="A32" s="21"/>
      <c r="B32" s="27" t="s">
        <v>110</v>
      </c>
      <c r="C32" s="28" t="s">
        <v>112</v>
      </c>
      <c r="D32" s="29">
        <v>2011</v>
      </c>
      <c r="E32" s="45" t="s">
        <v>118</v>
      </c>
      <c r="F32" s="28" t="s">
        <v>20</v>
      </c>
      <c r="G32" s="30">
        <v>3800000</v>
      </c>
      <c r="H32" s="28">
        <v>3</v>
      </c>
      <c r="I32" s="24">
        <f t="shared" si="2"/>
        <v>11400000</v>
      </c>
      <c r="J32" s="46"/>
    </row>
    <row r="33" spans="1:11" s="19" customFormat="1" ht="16.5" customHeight="1" x14ac:dyDescent="0.25">
      <c r="A33" s="21">
        <v>102</v>
      </c>
      <c r="B33" s="27" t="s">
        <v>261</v>
      </c>
      <c r="C33" s="28" t="s">
        <v>262</v>
      </c>
      <c r="D33" s="29">
        <v>2014</v>
      </c>
      <c r="E33" s="29" t="s">
        <v>255</v>
      </c>
      <c r="F33" s="28" t="s">
        <v>20</v>
      </c>
      <c r="G33" s="30">
        <v>2800000</v>
      </c>
      <c r="H33" s="28">
        <v>2</v>
      </c>
      <c r="I33" s="24">
        <f t="shared" si="2"/>
        <v>5600000</v>
      </c>
      <c r="J33" s="28"/>
    </row>
    <row r="34" spans="1:11" s="38" customFormat="1" x14ac:dyDescent="0.25">
      <c r="A34" s="21"/>
      <c r="B34" s="22" t="s">
        <v>98</v>
      </c>
      <c r="C34" s="28" t="s">
        <v>99</v>
      </c>
      <c r="D34" s="23">
        <v>2007</v>
      </c>
      <c r="E34" s="45" t="s">
        <v>118</v>
      </c>
      <c r="F34" s="13" t="s">
        <v>20</v>
      </c>
      <c r="G34" s="24">
        <v>210000</v>
      </c>
      <c r="H34" s="13">
        <v>4</v>
      </c>
      <c r="I34" s="24">
        <f t="shared" si="2"/>
        <v>840000</v>
      </c>
      <c r="J34" s="46"/>
    </row>
    <row r="35" spans="1:11" s="38" customFormat="1" x14ac:dyDescent="0.25">
      <c r="A35" s="21"/>
      <c r="B35" s="27" t="s">
        <v>98</v>
      </c>
      <c r="C35" s="28" t="s">
        <v>106</v>
      </c>
      <c r="D35" s="29">
        <v>2010</v>
      </c>
      <c r="E35" s="45" t="s">
        <v>118</v>
      </c>
      <c r="F35" s="28" t="s">
        <v>20</v>
      </c>
      <c r="G35" s="30">
        <v>270000</v>
      </c>
      <c r="H35" s="28">
        <v>1</v>
      </c>
      <c r="I35" s="24">
        <f t="shared" si="2"/>
        <v>270000</v>
      </c>
      <c r="J35" s="46"/>
    </row>
    <row r="36" spans="1:11" s="38" customFormat="1" x14ac:dyDescent="0.25">
      <c r="A36" s="44"/>
      <c r="B36" s="36" t="s">
        <v>98</v>
      </c>
      <c r="C36" s="44" t="s">
        <v>121</v>
      </c>
      <c r="D36" s="29"/>
      <c r="E36" s="29" t="s">
        <v>119</v>
      </c>
      <c r="F36" s="28" t="s">
        <v>20</v>
      </c>
      <c r="G36" s="30">
        <v>160000</v>
      </c>
      <c r="H36" s="28">
        <v>5</v>
      </c>
      <c r="I36" s="30">
        <f t="shared" si="2"/>
        <v>800000</v>
      </c>
      <c r="J36" s="28"/>
      <c r="K36" s="37"/>
    </row>
    <row r="37" spans="1:11" s="38" customFormat="1" x14ac:dyDescent="0.25">
      <c r="A37" s="21"/>
      <c r="B37" s="43" t="s">
        <v>98</v>
      </c>
      <c r="C37" s="28" t="s">
        <v>158</v>
      </c>
      <c r="D37" s="23">
        <v>2009</v>
      </c>
      <c r="E37" s="23" t="s">
        <v>150</v>
      </c>
      <c r="F37" s="13" t="s">
        <v>20</v>
      </c>
      <c r="G37" s="24">
        <v>260000</v>
      </c>
      <c r="H37" s="13">
        <v>2</v>
      </c>
      <c r="I37" s="24">
        <f t="shared" si="2"/>
        <v>520000</v>
      </c>
      <c r="J37" s="47"/>
      <c r="K37" s="37"/>
    </row>
    <row r="38" spans="1:11" s="38" customFormat="1" x14ac:dyDescent="0.25">
      <c r="A38" s="21"/>
      <c r="B38" s="27" t="s">
        <v>98</v>
      </c>
      <c r="C38" s="28" t="s">
        <v>246</v>
      </c>
      <c r="D38" s="29">
        <v>2013</v>
      </c>
      <c r="E38" s="29" t="s">
        <v>167</v>
      </c>
      <c r="F38" s="28" t="s">
        <v>20</v>
      </c>
      <c r="G38" s="30">
        <v>450000</v>
      </c>
      <c r="H38" s="28">
        <v>3</v>
      </c>
      <c r="I38" s="24">
        <f t="shared" si="2"/>
        <v>1350000</v>
      </c>
      <c r="J38" s="28"/>
      <c r="K38" s="37"/>
    </row>
    <row r="39" spans="1:11" s="38" customFormat="1" x14ac:dyDescent="0.25">
      <c r="A39" s="21"/>
      <c r="B39" s="22" t="s">
        <v>42</v>
      </c>
      <c r="C39" s="28" t="s">
        <v>43</v>
      </c>
      <c r="D39" s="23">
        <v>2008</v>
      </c>
      <c r="E39" s="13" t="s">
        <v>73</v>
      </c>
      <c r="F39" s="13" t="s">
        <v>20</v>
      </c>
      <c r="G39" s="24">
        <v>210000</v>
      </c>
      <c r="H39" s="13">
        <v>1</v>
      </c>
      <c r="I39" s="24">
        <f t="shared" si="2"/>
        <v>210000</v>
      </c>
      <c r="J39" s="13"/>
    </row>
    <row r="40" spans="1:11" s="38" customFormat="1" x14ac:dyDescent="0.25">
      <c r="A40" s="21"/>
      <c r="B40" s="22" t="s">
        <v>38</v>
      </c>
      <c r="C40" s="28" t="s">
        <v>39</v>
      </c>
      <c r="D40" s="23">
        <v>2008</v>
      </c>
      <c r="E40" s="13" t="s">
        <v>73</v>
      </c>
      <c r="F40" s="13" t="s">
        <v>20</v>
      </c>
      <c r="G40" s="24">
        <v>210000</v>
      </c>
      <c r="H40" s="13">
        <v>12</v>
      </c>
      <c r="I40" s="24">
        <f t="shared" si="2"/>
        <v>2520000</v>
      </c>
      <c r="J40" s="13" t="s">
        <v>77</v>
      </c>
    </row>
    <row r="41" spans="1:11" s="38" customFormat="1" x14ac:dyDescent="0.25">
      <c r="A41" s="21"/>
      <c r="B41" s="22" t="s">
        <v>38</v>
      </c>
      <c r="C41" s="28" t="s">
        <v>44</v>
      </c>
      <c r="D41" s="23">
        <v>2008</v>
      </c>
      <c r="E41" s="13" t="s">
        <v>73</v>
      </c>
      <c r="F41" s="13" t="s">
        <v>20</v>
      </c>
      <c r="G41" s="24">
        <v>210000</v>
      </c>
      <c r="H41" s="13">
        <v>2</v>
      </c>
      <c r="I41" s="24">
        <f t="shared" si="2"/>
        <v>420000</v>
      </c>
      <c r="J41" s="13"/>
    </row>
    <row r="42" spans="1:11" s="38" customFormat="1" x14ac:dyDescent="0.25">
      <c r="A42" s="21"/>
      <c r="B42" s="22" t="s">
        <v>38</v>
      </c>
      <c r="C42" s="28" t="s">
        <v>100</v>
      </c>
      <c r="D42" s="23">
        <v>2008</v>
      </c>
      <c r="E42" s="45" t="s">
        <v>118</v>
      </c>
      <c r="F42" s="13" t="s">
        <v>20</v>
      </c>
      <c r="G42" s="24">
        <v>270000</v>
      </c>
      <c r="H42" s="13">
        <v>8</v>
      </c>
      <c r="I42" s="24">
        <f t="shared" si="2"/>
        <v>2160000</v>
      </c>
      <c r="J42" s="46"/>
    </row>
    <row r="43" spans="1:11" s="38" customFormat="1" x14ac:dyDescent="0.25">
      <c r="A43" s="21"/>
      <c r="B43" s="27" t="s">
        <v>47</v>
      </c>
      <c r="C43" s="28" t="s">
        <v>48</v>
      </c>
      <c r="D43" s="29">
        <v>2010</v>
      </c>
      <c r="E43" s="13" t="s">
        <v>73</v>
      </c>
      <c r="F43" s="28" t="s">
        <v>20</v>
      </c>
      <c r="G43" s="30">
        <v>270000</v>
      </c>
      <c r="H43" s="28">
        <v>6</v>
      </c>
      <c r="I43" s="24">
        <f t="shared" si="2"/>
        <v>1620000</v>
      </c>
      <c r="J43" s="28"/>
    </row>
    <row r="44" spans="1:11" s="38" customFormat="1" x14ac:dyDescent="0.25">
      <c r="A44" s="21"/>
      <c r="B44" s="22" t="s">
        <v>33</v>
      </c>
      <c r="C44" s="28">
        <v>5001253</v>
      </c>
      <c r="D44" s="23">
        <v>2006</v>
      </c>
      <c r="E44" s="13" t="s">
        <v>73</v>
      </c>
      <c r="F44" s="13" t="s">
        <v>20</v>
      </c>
      <c r="G44" s="24">
        <v>210000</v>
      </c>
      <c r="H44" s="13">
        <v>4</v>
      </c>
      <c r="I44" s="24">
        <f t="shared" si="2"/>
        <v>840000</v>
      </c>
      <c r="J44" s="13"/>
    </row>
    <row r="45" spans="1:11" s="38" customFormat="1" x14ac:dyDescent="0.25">
      <c r="A45" s="21"/>
      <c r="B45" s="22" t="s">
        <v>33</v>
      </c>
      <c r="C45" s="28">
        <v>5001258</v>
      </c>
      <c r="D45" s="23">
        <v>2006</v>
      </c>
      <c r="E45" s="13" t="s">
        <v>73</v>
      </c>
      <c r="F45" s="13" t="s">
        <v>20</v>
      </c>
      <c r="G45" s="24">
        <v>210000</v>
      </c>
      <c r="H45" s="13">
        <v>2</v>
      </c>
      <c r="I45" s="24">
        <f t="shared" si="2"/>
        <v>420000</v>
      </c>
      <c r="J45" s="13"/>
    </row>
    <row r="46" spans="1:11" s="38" customFormat="1" x14ac:dyDescent="0.25">
      <c r="A46" s="21"/>
      <c r="B46" s="36" t="s">
        <v>163</v>
      </c>
      <c r="C46" s="28" t="s">
        <v>164</v>
      </c>
      <c r="D46" s="29">
        <v>2010</v>
      </c>
      <c r="E46" s="45" t="s">
        <v>150</v>
      </c>
      <c r="F46" s="28" t="s">
        <v>20</v>
      </c>
      <c r="G46" s="30">
        <v>290000</v>
      </c>
      <c r="H46" s="28">
        <v>1</v>
      </c>
      <c r="I46" s="24">
        <f t="shared" si="2"/>
        <v>290000</v>
      </c>
      <c r="J46" s="47"/>
      <c r="K46" s="37"/>
    </row>
    <row r="47" spans="1:11" s="38" customFormat="1" x14ac:dyDescent="0.25">
      <c r="A47" s="21"/>
      <c r="B47" s="27" t="s">
        <v>28</v>
      </c>
      <c r="C47" s="28" t="s">
        <v>60</v>
      </c>
      <c r="D47" s="29">
        <v>2011</v>
      </c>
      <c r="E47" s="13" t="s">
        <v>73</v>
      </c>
      <c r="F47" s="28" t="s">
        <v>20</v>
      </c>
      <c r="G47" s="30">
        <v>350000</v>
      </c>
      <c r="H47" s="28">
        <v>2</v>
      </c>
      <c r="I47" s="24">
        <f t="shared" si="2"/>
        <v>700000</v>
      </c>
      <c r="J47" s="28"/>
    </row>
    <row r="48" spans="1:11" s="38" customFormat="1" x14ac:dyDescent="0.25">
      <c r="A48" s="21"/>
      <c r="B48" s="27" t="s">
        <v>28</v>
      </c>
      <c r="C48" s="28" t="s">
        <v>113</v>
      </c>
      <c r="D48" s="29">
        <v>2011</v>
      </c>
      <c r="E48" s="45" t="s">
        <v>118</v>
      </c>
      <c r="F48" s="28" t="s">
        <v>20</v>
      </c>
      <c r="G48" s="30">
        <v>350000</v>
      </c>
      <c r="H48" s="28">
        <v>1</v>
      </c>
      <c r="I48" s="24">
        <f t="shared" si="2"/>
        <v>350000</v>
      </c>
      <c r="J48" s="46"/>
    </row>
    <row r="49" spans="1:11" s="38" customFormat="1" x14ac:dyDescent="0.25">
      <c r="A49" s="21"/>
      <c r="B49" s="43" t="s">
        <v>28</v>
      </c>
      <c r="C49" s="28" t="s">
        <v>155</v>
      </c>
      <c r="D49" s="23">
        <v>2007</v>
      </c>
      <c r="E49" s="23" t="s">
        <v>147</v>
      </c>
      <c r="F49" s="13" t="s">
        <v>20</v>
      </c>
      <c r="G49" s="24">
        <v>1265000</v>
      </c>
      <c r="H49" s="13">
        <v>2</v>
      </c>
      <c r="I49" s="24">
        <f t="shared" si="2"/>
        <v>2530000</v>
      </c>
      <c r="J49" s="47"/>
      <c r="K49" s="37"/>
    </row>
    <row r="50" spans="1:11" s="56" customFormat="1" x14ac:dyDescent="0.25">
      <c r="A50" s="57"/>
      <c r="B50" s="60"/>
      <c r="C50" s="52"/>
      <c r="D50" s="61"/>
      <c r="E50" s="61"/>
      <c r="F50" s="20"/>
      <c r="G50" s="59"/>
      <c r="H50" s="62">
        <f>SUM(H31:H49)</f>
        <v>62</v>
      </c>
      <c r="I50" s="59"/>
      <c r="J50" s="63"/>
      <c r="K50" s="34"/>
    </row>
    <row r="51" spans="1:11" s="19" customFormat="1" ht="16.5" customHeight="1" x14ac:dyDescent="0.25">
      <c r="A51" s="21">
        <v>44</v>
      </c>
      <c r="B51" s="27" t="s">
        <v>29</v>
      </c>
      <c r="C51" s="28">
        <v>5001166</v>
      </c>
      <c r="D51" s="23">
        <v>2005</v>
      </c>
      <c r="E51" s="29" t="s">
        <v>255</v>
      </c>
      <c r="F51" s="28" t="s">
        <v>20</v>
      </c>
      <c r="G51" s="24">
        <v>365000</v>
      </c>
      <c r="H51" s="13">
        <v>15</v>
      </c>
      <c r="I51" s="24">
        <f t="shared" ref="I51:I114" si="3">G51*H51</f>
        <v>5475000</v>
      </c>
      <c r="J51" s="13"/>
    </row>
    <row r="52" spans="1:11" s="19" customFormat="1" ht="16.5" customHeight="1" x14ac:dyDescent="0.25">
      <c r="A52" s="21">
        <v>47</v>
      </c>
      <c r="B52" s="27" t="s">
        <v>29</v>
      </c>
      <c r="C52" s="28">
        <v>5001214</v>
      </c>
      <c r="D52" s="23">
        <v>2006</v>
      </c>
      <c r="E52" s="29" t="s">
        <v>255</v>
      </c>
      <c r="F52" s="28" t="s">
        <v>20</v>
      </c>
      <c r="G52" s="24">
        <v>385000</v>
      </c>
      <c r="H52" s="13">
        <v>7</v>
      </c>
      <c r="I52" s="24">
        <f t="shared" si="3"/>
        <v>2695000</v>
      </c>
      <c r="J52" s="13"/>
    </row>
    <row r="53" spans="1:11" s="19" customFormat="1" ht="16.5" customHeight="1" x14ac:dyDescent="0.25">
      <c r="A53" s="21">
        <v>60</v>
      </c>
      <c r="B53" s="27" t="s">
        <v>29</v>
      </c>
      <c r="C53" s="28" t="s">
        <v>263</v>
      </c>
      <c r="D53" s="23">
        <v>2007</v>
      </c>
      <c r="E53" s="29" t="s">
        <v>255</v>
      </c>
      <c r="F53" s="28" t="s">
        <v>20</v>
      </c>
      <c r="G53" s="24">
        <v>470000</v>
      </c>
      <c r="H53" s="13">
        <v>19</v>
      </c>
      <c r="I53" s="24">
        <f t="shared" si="3"/>
        <v>8930000</v>
      </c>
      <c r="J53" s="13"/>
    </row>
    <row r="54" spans="1:11" s="19" customFormat="1" ht="16.5" customHeight="1" x14ac:dyDescent="0.25">
      <c r="A54" s="21">
        <v>61</v>
      </c>
      <c r="B54" s="27" t="s">
        <v>29</v>
      </c>
      <c r="C54" s="28" t="s">
        <v>264</v>
      </c>
      <c r="D54" s="23">
        <v>2009</v>
      </c>
      <c r="E54" s="29" t="s">
        <v>255</v>
      </c>
      <c r="F54" s="28" t="s">
        <v>20</v>
      </c>
      <c r="G54" s="24">
        <v>570000</v>
      </c>
      <c r="H54" s="13">
        <v>20</v>
      </c>
      <c r="I54" s="24">
        <f t="shared" si="3"/>
        <v>11400000</v>
      </c>
      <c r="J54" s="13"/>
    </row>
    <row r="55" spans="1:11" s="19" customFormat="1" ht="16.5" customHeight="1" x14ac:dyDescent="0.25">
      <c r="A55" s="21">
        <v>62</v>
      </c>
      <c r="B55" s="27" t="s">
        <v>29</v>
      </c>
      <c r="C55" s="28" t="s">
        <v>265</v>
      </c>
      <c r="D55" s="23">
        <v>2008</v>
      </c>
      <c r="E55" s="29" t="s">
        <v>255</v>
      </c>
      <c r="F55" s="28" t="s">
        <v>20</v>
      </c>
      <c r="G55" s="24">
        <v>570000</v>
      </c>
      <c r="H55" s="13">
        <v>17</v>
      </c>
      <c r="I55" s="24">
        <f t="shared" si="3"/>
        <v>9690000</v>
      </c>
      <c r="J55" s="13"/>
    </row>
    <row r="56" spans="1:11" s="19" customFormat="1" ht="16.5" customHeight="1" x14ac:dyDescent="0.25">
      <c r="A56" s="21">
        <v>63</v>
      </c>
      <c r="B56" s="27" t="s">
        <v>29</v>
      </c>
      <c r="C56" s="28" t="s">
        <v>266</v>
      </c>
      <c r="D56" s="23">
        <v>2008</v>
      </c>
      <c r="E56" s="29" t="s">
        <v>255</v>
      </c>
      <c r="F56" s="28" t="s">
        <v>20</v>
      </c>
      <c r="G56" s="24">
        <v>480000</v>
      </c>
      <c r="H56" s="13">
        <v>15</v>
      </c>
      <c r="I56" s="24">
        <f t="shared" si="3"/>
        <v>7200000</v>
      </c>
      <c r="J56" s="13"/>
    </row>
    <row r="57" spans="1:11" s="19" customFormat="1" ht="16.5" customHeight="1" x14ac:dyDescent="0.25">
      <c r="A57" s="21">
        <v>117</v>
      </c>
      <c r="B57" s="33" t="s">
        <v>29</v>
      </c>
      <c r="C57" s="10" t="s">
        <v>267</v>
      </c>
      <c r="D57" s="11">
        <v>2008</v>
      </c>
      <c r="E57" s="29" t="s">
        <v>255</v>
      </c>
      <c r="F57" s="10" t="s">
        <v>20</v>
      </c>
      <c r="G57" s="12">
        <v>570000</v>
      </c>
      <c r="H57" s="10">
        <v>3</v>
      </c>
      <c r="I57" s="12">
        <f t="shared" si="3"/>
        <v>1710000</v>
      </c>
      <c r="J57" s="36" t="s">
        <v>268</v>
      </c>
    </row>
    <row r="58" spans="1:11" s="19" customFormat="1" ht="16.5" customHeight="1" x14ac:dyDescent="0.25">
      <c r="A58" s="21">
        <v>125</v>
      </c>
      <c r="B58" s="32" t="s">
        <v>29</v>
      </c>
      <c r="C58" s="10" t="s">
        <v>269</v>
      </c>
      <c r="D58" s="7">
        <v>2005</v>
      </c>
      <c r="E58" s="29" t="s">
        <v>255</v>
      </c>
      <c r="F58" s="8" t="s">
        <v>20</v>
      </c>
      <c r="G58" s="9">
        <v>370000</v>
      </c>
      <c r="H58" s="8">
        <v>4</v>
      </c>
      <c r="I58" s="9">
        <f t="shared" si="3"/>
        <v>1480000</v>
      </c>
      <c r="J58" s="49" t="s">
        <v>254</v>
      </c>
    </row>
    <row r="59" spans="1:11" s="19" customFormat="1" ht="16.5" customHeight="1" x14ac:dyDescent="0.25">
      <c r="A59" s="21">
        <v>126</v>
      </c>
      <c r="B59" s="32" t="s">
        <v>29</v>
      </c>
      <c r="C59" s="10" t="s">
        <v>270</v>
      </c>
      <c r="D59" s="7">
        <v>2008</v>
      </c>
      <c r="E59" s="29" t="s">
        <v>255</v>
      </c>
      <c r="F59" s="8" t="s">
        <v>20</v>
      </c>
      <c r="G59" s="9">
        <v>570000</v>
      </c>
      <c r="H59" s="8">
        <v>14</v>
      </c>
      <c r="I59" s="9">
        <f t="shared" si="3"/>
        <v>7980000</v>
      </c>
      <c r="J59" s="49" t="s">
        <v>254</v>
      </c>
    </row>
    <row r="60" spans="1:11" s="19" customFormat="1" ht="16.5" customHeight="1" x14ac:dyDescent="0.25">
      <c r="A60" s="21">
        <v>37</v>
      </c>
      <c r="B60" s="27" t="s">
        <v>84</v>
      </c>
      <c r="C60" s="28">
        <v>5001088</v>
      </c>
      <c r="D60" s="23">
        <v>2003</v>
      </c>
      <c r="E60" s="29" t="s">
        <v>255</v>
      </c>
      <c r="F60" s="28" t="s">
        <v>20</v>
      </c>
      <c r="G60" s="24">
        <v>315000</v>
      </c>
      <c r="H60" s="13">
        <v>7</v>
      </c>
      <c r="I60" s="24">
        <f t="shared" si="3"/>
        <v>2205000</v>
      </c>
      <c r="J60" s="13"/>
    </row>
    <row r="61" spans="1:11" s="19" customFormat="1" ht="16.5" customHeight="1" x14ac:dyDescent="0.25">
      <c r="A61" s="21">
        <v>58</v>
      </c>
      <c r="B61" s="27" t="s">
        <v>36</v>
      </c>
      <c r="C61" s="28" t="s">
        <v>271</v>
      </c>
      <c r="D61" s="23">
        <v>2008</v>
      </c>
      <c r="E61" s="29" t="s">
        <v>255</v>
      </c>
      <c r="F61" s="28" t="s">
        <v>20</v>
      </c>
      <c r="G61" s="24">
        <v>255000</v>
      </c>
      <c r="H61" s="13">
        <v>3</v>
      </c>
      <c r="I61" s="24">
        <f t="shared" si="3"/>
        <v>765000</v>
      </c>
      <c r="J61" s="13"/>
    </row>
    <row r="62" spans="1:11" s="19" customFormat="1" ht="16.5" customHeight="1" x14ac:dyDescent="0.25">
      <c r="A62" s="21">
        <v>128</v>
      </c>
      <c r="B62" s="33" t="s">
        <v>272</v>
      </c>
      <c r="C62" s="10" t="s">
        <v>273</v>
      </c>
      <c r="D62" s="11">
        <v>2010</v>
      </c>
      <c r="E62" s="29" t="s">
        <v>255</v>
      </c>
      <c r="F62" s="10" t="s">
        <v>20</v>
      </c>
      <c r="G62" s="12">
        <v>397000</v>
      </c>
      <c r="H62" s="10">
        <v>34</v>
      </c>
      <c r="I62" s="9">
        <f t="shared" si="3"/>
        <v>13498000</v>
      </c>
      <c r="J62" s="49" t="s">
        <v>254</v>
      </c>
    </row>
    <row r="63" spans="1:11" s="19" customFormat="1" ht="16.5" customHeight="1" x14ac:dyDescent="0.25">
      <c r="A63" s="21">
        <v>99</v>
      </c>
      <c r="B63" s="27" t="s">
        <v>74</v>
      </c>
      <c r="C63" s="28" t="s">
        <v>75</v>
      </c>
      <c r="D63" s="29">
        <v>2013</v>
      </c>
      <c r="E63" s="29" t="s">
        <v>255</v>
      </c>
      <c r="F63" s="28" t="s">
        <v>20</v>
      </c>
      <c r="G63" s="30">
        <v>350000</v>
      </c>
      <c r="H63" s="28">
        <v>2</v>
      </c>
      <c r="I63" s="24">
        <f t="shared" si="3"/>
        <v>700000</v>
      </c>
      <c r="J63" s="31"/>
    </row>
    <row r="64" spans="1:11" s="19" customFormat="1" ht="16.5" customHeight="1" x14ac:dyDescent="0.25">
      <c r="A64" s="21">
        <v>127</v>
      </c>
      <c r="B64" s="88" t="s">
        <v>30</v>
      </c>
      <c r="C64" s="10" t="s">
        <v>274</v>
      </c>
      <c r="D64" s="11">
        <v>2011</v>
      </c>
      <c r="E64" s="29" t="s">
        <v>255</v>
      </c>
      <c r="F64" s="89" t="s">
        <v>20</v>
      </c>
      <c r="G64" s="12">
        <v>410000</v>
      </c>
      <c r="H64" s="89">
        <v>28</v>
      </c>
      <c r="I64" s="9">
        <f t="shared" si="3"/>
        <v>11480000</v>
      </c>
      <c r="J64" s="49" t="s">
        <v>254</v>
      </c>
    </row>
    <row r="65" spans="1:11" s="19" customFormat="1" ht="16.5" customHeight="1" x14ac:dyDescent="0.25">
      <c r="A65" s="21">
        <v>40</v>
      </c>
      <c r="B65" s="27" t="s">
        <v>34</v>
      </c>
      <c r="C65" s="28">
        <v>5001119</v>
      </c>
      <c r="D65" s="23">
        <v>2004</v>
      </c>
      <c r="E65" s="29" t="s">
        <v>255</v>
      </c>
      <c r="F65" s="28" t="s">
        <v>20</v>
      </c>
      <c r="G65" s="24">
        <v>315000</v>
      </c>
      <c r="H65" s="13">
        <v>5</v>
      </c>
      <c r="I65" s="24">
        <f t="shared" si="3"/>
        <v>1575000</v>
      </c>
      <c r="J65" s="13"/>
    </row>
    <row r="66" spans="1:11" s="19" customFormat="1" ht="16.5" customHeight="1" x14ac:dyDescent="0.25">
      <c r="A66" s="21">
        <v>46</v>
      </c>
      <c r="B66" s="27" t="s">
        <v>34</v>
      </c>
      <c r="C66" s="28">
        <v>5001190</v>
      </c>
      <c r="D66" s="23">
        <v>2005</v>
      </c>
      <c r="E66" s="29" t="s">
        <v>255</v>
      </c>
      <c r="F66" s="28" t="s">
        <v>20</v>
      </c>
      <c r="G66" s="24">
        <v>368000</v>
      </c>
      <c r="H66" s="13">
        <v>4</v>
      </c>
      <c r="I66" s="24">
        <f t="shared" si="3"/>
        <v>1472000</v>
      </c>
      <c r="J66" s="13"/>
    </row>
    <row r="67" spans="1:11" s="37" customFormat="1" ht="16.5" customHeight="1" x14ac:dyDescent="0.25">
      <c r="A67" s="21">
        <v>83</v>
      </c>
      <c r="B67" s="27" t="s">
        <v>34</v>
      </c>
      <c r="C67" s="90">
        <v>5001190</v>
      </c>
      <c r="D67" s="91">
        <v>2005</v>
      </c>
      <c r="E67" s="29" t="s">
        <v>255</v>
      </c>
      <c r="F67" s="28" t="s">
        <v>20</v>
      </c>
      <c r="G67" s="24">
        <v>368000</v>
      </c>
      <c r="H67" s="13">
        <v>1</v>
      </c>
      <c r="I67" s="24">
        <f t="shared" si="3"/>
        <v>368000</v>
      </c>
      <c r="J67" s="13"/>
    </row>
    <row r="68" spans="1:11" s="37" customFormat="1" ht="16.5" customHeight="1" x14ac:dyDescent="0.25">
      <c r="A68" s="21">
        <v>64</v>
      </c>
      <c r="B68" s="27" t="s">
        <v>45</v>
      </c>
      <c r="C68" s="28" t="s">
        <v>275</v>
      </c>
      <c r="D68" s="92">
        <v>2010</v>
      </c>
      <c r="E68" s="29" t="s">
        <v>255</v>
      </c>
      <c r="F68" s="28" t="s">
        <v>20</v>
      </c>
      <c r="G68" s="30">
        <v>630000</v>
      </c>
      <c r="H68" s="35">
        <v>8</v>
      </c>
      <c r="I68" s="24">
        <f t="shared" si="3"/>
        <v>5040000</v>
      </c>
      <c r="J68" s="28"/>
    </row>
    <row r="69" spans="1:11" s="37" customFormat="1" ht="16.5" customHeight="1" x14ac:dyDescent="0.25">
      <c r="A69" s="21">
        <v>68</v>
      </c>
      <c r="B69" s="27" t="s">
        <v>45</v>
      </c>
      <c r="C69" s="28" t="s">
        <v>276</v>
      </c>
      <c r="D69" s="29">
        <v>2011</v>
      </c>
      <c r="E69" s="29" t="s">
        <v>255</v>
      </c>
      <c r="F69" s="28" t="s">
        <v>20</v>
      </c>
      <c r="G69" s="30">
        <v>780000</v>
      </c>
      <c r="H69" s="28">
        <v>12</v>
      </c>
      <c r="I69" s="24">
        <f t="shared" si="3"/>
        <v>9360000</v>
      </c>
      <c r="J69" s="28"/>
    </row>
    <row r="70" spans="1:11" s="19" customFormat="1" ht="16.5" customHeight="1" x14ac:dyDescent="0.25">
      <c r="A70" s="21">
        <v>93</v>
      </c>
      <c r="B70" s="40" t="s">
        <v>45</v>
      </c>
      <c r="C70" s="28" t="s">
        <v>277</v>
      </c>
      <c r="D70" s="29">
        <v>2010</v>
      </c>
      <c r="E70" s="29" t="s">
        <v>255</v>
      </c>
      <c r="F70" s="35" t="s">
        <v>20</v>
      </c>
      <c r="G70" s="30">
        <v>670000</v>
      </c>
      <c r="H70" s="35">
        <v>6</v>
      </c>
      <c r="I70" s="24">
        <f t="shared" si="3"/>
        <v>4020000</v>
      </c>
      <c r="J70" s="28"/>
    </row>
    <row r="71" spans="1:11" s="19" customFormat="1" ht="16.5" customHeight="1" x14ac:dyDescent="0.25">
      <c r="A71" s="21">
        <v>97</v>
      </c>
      <c r="B71" s="27" t="s">
        <v>45</v>
      </c>
      <c r="C71" s="28" t="s">
        <v>278</v>
      </c>
      <c r="D71" s="29">
        <v>2013</v>
      </c>
      <c r="E71" s="29" t="s">
        <v>255</v>
      </c>
      <c r="F71" s="28" t="s">
        <v>20</v>
      </c>
      <c r="G71" s="30">
        <v>890000</v>
      </c>
      <c r="H71" s="28">
        <v>10</v>
      </c>
      <c r="I71" s="24">
        <f t="shared" si="3"/>
        <v>8900000</v>
      </c>
      <c r="J71" s="28"/>
    </row>
    <row r="72" spans="1:11" s="19" customFormat="1" ht="16.5" customHeight="1" x14ac:dyDescent="0.25">
      <c r="A72" s="21">
        <v>101</v>
      </c>
      <c r="B72" s="27" t="s">
        <v>45</v>
      </c>
      <c r="C72" s="28" t="s">
        <v>253</v>
      </c>
      <c r="D72" s="29">
        <v>2014</v>
      </c>
      <c r="E72" s="29" t="s">
        <v>255</v>
      </c>
      <c r="F72" s="28" t="s">
        <v>230</v>
      </c>
      <c r="G72" s="30">
        <v>890000</v>
      </c>
      <c r="H72" s="28">
        <v>11</v>
      </c>
      <c r="I72" s="24">
        <f t="shared" si="3"/>
        <v>9790000</v>
      </c>
      <c r="J72" s="28"/>
    </row>
    <row r="73" spans="1:11" s="37" customFormat="1" ht="16.5" customHeight="1" x14ac:dyDescent="0.25">
      <c r="A73" s="21">
        <v>105</v>
      </c>
      <c r="B73" s="27" t="s">
        <v>64</v>
      </c>
      <c r="C73" s="28" t="s">
        <v>279</v>
      </c>
      <c r="D73" s="29">
        <v>2014</v>
      </c>
      <c r="E73" s="29" t="s">
        <v>255</v>
      </c>
      <c r="F73" s="28" t="s">
        <v>20</v>
      </c>
      <c r="G73" s="30">
        <v>900000</v>
      </c>
      <c r="H73" s="28">
        <v>5</v>
      </c>
      <c r="I73" s="24">
        <f t="shared" si="3"/>
        <v>4500000</v>
      </c>
      <c r="J73" s="93"/>
    </row>
    <row r="74" spans="1:11" s="19" customFormat="1" ht="16.5" customHeight="1" x14ac:dyDescent="0.25">
      <c r="A74" s="21">
        <v>118</v>
      </c>
      <c r="B74" s="33" t="s">
        <v>45</v>
      </c>
      <c r="C74" s="10" t="s">
        <v>280</v>
      </c>
      <c r="D74" s="11">
        <v>2013</v>
      </c>
      <c r="E74" s="29" t="s">
        <v>255</v>
      </c>
      <c r="F74" s="10" t="s">
        <v>20</v>
      </c>
      <c r="G74" s="12">
        <v>890000</v>
      </c>
      <c r="H74" s="10">
        <v>1</v>
      </c>
      <c r="I74" s="12">
        <f t="shared" si="3"/>
        <v>890000</v>
      </c>
      <c r="J74" s="94" t="s">
        <v>281</v>
      </c>
    </row>
    <row r="75" spans="1:11" s="38" customFormat="1" x14ac:dyDescent="0.25">
      <c r="A75" s="21"/>
      <c r="B75" s="22" t="s">
        <v>29</v>
      </c>
      <c r="C75" s="28">
        <v>5001252</v>
      </c>
      <c r="D75" s="23">
        <v>2006</v>
      </c>
      <c r="E75" s="13" t="s">
        <v>73</v>
      </c>
      <c r="F75" s="13" t="s">
        <v>20</v>
      </c>
      <c r="G75" s="24">
        <v>345000</v>
      </c>
      <c r="H75" s="13">
        <v>2</v>
      </c>
      <c r="I75" s="24">
        <f t="shared" si="3"/>
        <v>690000</v>
      </c>
      <c r="J75" s="13"/>
    </row>
    <row r="76" spans="1:11" s="38" customFormat="1" x14ac:dyDescent="0.25">
      <c r="A76" s="21"/>
      <c r="B76" s="43" t="s">
        <v>29</v>
      </c>
      <c r="C76" s="28">
        <v>5001130</v>
      </c>
      <c r="D76" s="23">
        <v>2004</v>
      </c>
      <c r="E76" s="23" t="s">
        <v>81</v>
      </c>
      <c r="F76" s="13" t="s">
        <v>20</v>
      </c>
      <c r="G76" s="24">
        <v>350000</v>
      </c>
      <c r="H76" s="13">
        <v>5</v>
      </c>
      <c r="I76" s="24">
        <f t="shared" si="3"/>
        <v>1750000</v>
      </c>
      <c r="J76" s="13"/>
      <c r="K76" s="37"/>
    </row>
    <row r="77" spans="1:11" s="37" customFormat="1" x14ac:dyDescent="0.25">
      <c r="A77" s="44"/>
      <c r="B77" s="36" t="s">
        <v>29</v>
      </c>
      <c r="C77" s="28">
        <v>5000950</v>
      </c>
      <c r="D77" s="29">
        <v>2002</v>
      </c>
      <c r="E77" s="29" t="s">
        <v>119</v>
      </c>
      <c r="F77" s="28" t="s">
        <v>20</v>
      </c>
      <c r="G77" s="30">
        <v>345000</v>
      </c>
      <c r="H77" s="28">
        <v>1</v>
      </c>
      <c r="I77" s="30">
        <f t="shared" si="3"/>
        <v>345000</v>
      </c>
      <c r="J77" s="28"/>
    </row>
    <row r="78" spans="1:11" s="37" customFormat="1" x14ac:dyDescent="0.25">
      <c r="A78" s="21"/>
      <c r="B78" s="22" t="s">
        <v>29</v>
      </c>
      <c r="C78" s="28">
        <v>5000968</v>
      </c>
      <c r="D78" s="23">
        <v>2002</v>
      </c>
      <c r="E78" s="23" t="s">
        <v>165</v>
      </c>
      <c r="F78" s="13" t="s">
        <v>20</v>
      </c>
      <c r="G78" s="24">
        <v>340000</v>
      </c>
      <c r="H78" s="13">
        <f>5-2</f>
        <v>3</v>
      </c>
      <c r="I78" s="24">
        <f t="shared" si="3"/>
        <v>1020000</v>
      </c>
      <c r="J78" s="13"/>
      <c r="K78" s="38"/>
    </row>
    <row r="79" spans="1:11" s="37" customFormat="1" x14ac:dyDescent="0.25">
      <c r="A79" s="21"/>
      <c r="B79" s="22" t="s">
        <v>29</v>
      </c>
      <c r="C79" s="28">
        <v>5001181</v>
      </c>
      <c r="D79" s="23">
        <v>2005</v>
      </c>
      <c r="E79" s="23" t="s">
        <v>165</v>
      </c>
      <c r="F79" s="13" t="s">
        <v>20</v>
      </c>
      <c r="G79" s="24">
        <v>365000</v>
      </c>
      <c r="H79" s="13">
        <v>3</v>
      </c>
      <c r="I79" s="24">
        <f t="shared" si="3"/>
        <v>1095000</v>
      </c>
      <c r="J79" s="13"/>
      <c r="K79" s="38"/>
    </row>
    <row r="80" spans="1:11" s="37" customFormat="1" x14ac:dyDescent="0.25">
      <c r="A80" s="21"/>
      <c r="B80" s="27" t="s">
        <v>29</v>
      </c>
      <c r="C80" s="28">
        <v>5000934</v>
      </c>
      <c r="D80" s="29">
        <v>2002</v>
      </c>
      <c r="E80" s="29" t="s">
        <v>167</v>
      </c>
      <c r="F80" s="28" t="s">
        <v>20</v>
      </c>
      <c r="G80" s="30">
        <v>350000</v>
      </c>
      <c r="H80" s="28">
        <v>15</v>
      </c>
      <c r="I80" s="24">
        <f t="shared" si="3"/>
        <v>5250000</v>
      </c>
      <c r="J80" s="28" t="s">
        <v>179</v>
      </c>
    </row>
    <row r="81" spans="1:11" s="37" customFormat="1" x14ac:dyDescent="0.25">
      <c r="A81" s="21"/>
      <c r="B81" s="27" t="s">
        <v>29</v>
      </c>
      <c r="C81" s="28">
        <v>5001125</v>
      </c>
      <c r="D81" s="29">
        <v>2004</v>
      </c>
      <c r="E81" s="29" t="s">
        <v>167</v>
      </c>
      <c r="F81" s="28" t="s">
        <v>20</v>
      </c>
      <c r="G81" s="30">
        <v>315000</v>
      </c>
      <c r="H81" s="28">
        <v>5</v>
      </c>
      <c r="I81" s="24">
        <f t="shared" si="3"/>
        <v>1575000</v>
      </c>
      <c r="J81" s="28"/>
    </row>
    <row r="82" spans="1:11" s="37" customFormat="1" x14ac:dyDescent="0.25">
      <c r="A82" s="21"/>
      <c r="B82" s="27" t="s">
        <v>29</v>
      </c>
      <c r="C82" s="28">
        <v>5001132</v>
      </c>
      <c r="D82" s="29">
        <v>2004</v>
      </c>
      <c r="E82" s="29" t="s">
        <v>167</v>
      </c>
      <c r="F82" s="28" t="s">
        <v>20</v>
      </c>
      <c r="G82" s="30">
        <v>315000</v>
      </c>
      <c r="H82" s="28">
        <v>3</v>
      </c>
      <c r="I82" s="24">
        <f t="shared" si="3"/>
        <v>945000</v>
      </c>
      <c r="J82" s="28"/>
    </row>
    <row r="83" spans="1:11" s="37" customFormat="1" x14ac:dyDescent="0.25">
      <c r="A83" s="21"/>
      <c r="B83" s="27" t="s">
        <v>29</v>
      </c>
      <c r="C83" s="28">
        <v>5001204</v>
      </c>
      <c r="D83" s="29">
        <v>2005</v>
      </c>
      <c r="E83" s="29" t="s">
        <v>167</v>
      </c>
      <c r="F83" s="28" t="s">
        <v>20</v>
      </c>
      <c r="G83" s="30">
        <v>365000</v>
      </c>
      <c r="H83" s="28">
        <v>2</v>
      </c>
      <c r="I83" s="24">
        <f t="shared" si="3"/>
        <v>730000</v>
      </c>
      <c r="J83" s="28" t="s">
        <v>181</v>
      </c>
    </row>
    <row r="84" spans="1:11" s="37" customFormat="1" x14ac:dyDescent="0.25">
      <c r="A84" s="21"/>
      <c r="B84" s="27" t="s">
        <v>29</v>
      </c>
      <c r="C84" s="28">
        <v>5001207</v>
      </c>
      <c r="D84" s="29">
        <v>2005</v>
      </c>
      <c r="E84" s="29" t="s">
        <v>167</v>
      </c>
      <c r="F84" s="28" t="s">
        <v>20</v>
      </c>
      <c r="G84" s="30">
        <v>365000</v>
      </c>
      <c r="H84" s="28">
        <v>6</v>
      </c>
      <c r="I84" s="24">
        <f t="shared" si="3"/>
        <v>2190000</v>
      </c>
      <c r="J84" s="28"/>
    </row>
    <row r="85" spans="1:11" s="37" customFormat="1" x14ac:dyDescent="0.25">
      <c r="A85" s="21"/>
      <c r="B85" s="27" t="s">
        <v>29</v>
      </c>
      <c r="C85" s="28" t="s">
        <v>195</v>
      </c>
      <c r="D85" s="29">
        <v>2008</v>
      </c>
      <c r="E85" s="29" t="s">
        <v>167</v>
      </c>
      <c r="F85" s="28" t="s">
        <v>20</v>
      </c>
      <c r="G85" s="30">
        <v>570000</v>
      </c>
      <c r="H85" s="28">
        <v>1</v>
      </c>
      <c r="I85" s="24">
        <f t="shared" si="3"/>
        <v>570000</v>
      </c>
      <c r="J85" s="28"/>
    </row>
    <row r="86" spans="1:11" s="37" customFormat="1" x14ac:dyDescent="0.25">
      <c r="A86" s="21"/>
      <c r="B86" s="27" t="s">
        <v>29</v>
      </c>
      <c r="C86" s="28" t="s">
        <v>198</v>
      </c>
      <c r="D86" s="29">
        <v>2008</v>
      </c>
      <c r="E86" s="29" t="s">
        <v>167</v>
      </c>
      <c r="F86" s="28" t="s">
        <v>20</v>
      </c>
      <c r="G86" s="30">
        <v>570000</v>
      </c>
      <c r="H86" s="28">
        <v>7</v>
      </c>
      <c r="I86" s="24">
        <f t="shared" si="3"/>
        <v>3990000</v>
      </c>
      <c r="J86" s="28"/>
    </row>
    <row r="87" spans="1:11" s="37" customFormat="1" x14ac:dyDescent="0.25">
      <c r="A87" s="21"/>
      <c r="B87" s="27" t="s">
        <v>29</v>
      </c>
      <c r="C87" s="28" t="s">
        <v>199</v>
      </c>
      <c r="D87" s="29">
        <v>2008</v>
      </c>
      <c r="E87" s="29" t="s">
        <v>167</v>
      </c>
      <c r="F87" s="28" t="s">
        <v>20</v>
      </c>
      <c r="G87" s="30">
        <v>570000</v>
      </c>
      <c r="H87" s="28">
        <v>1</v>
      </c>
      <c r="I87" s="24">
        <f t="shared" si="3"/>
        <v>570000</v>
      </c>
      <c r="J87" s="28"/>
    </row>
    <row r="88" spans="1:11" s="37" customFormat="1" ht="16.5" customHeight="1" x14ac:dyDescent="0.25">
      <c r="A88" s="21"/>
      <c r="B88" s="27" t="s">
        <v>29</v>
      </c>
      <c r="C88" s="28" t="s">
        <v>223</v>
      </c>
      <c r="D88" s="29">
        <v>2011</v>
      </c>
      <c r="E88" s="29" t="s">
        <v>167</v>
      </c>
      <c r="F88" s="28" t="s">
        <v>20</v>
      </c>
      <c r="G88" s="30">
        <v>935000</v>
      </c>
      <c r="H88" s="28">
        <v>6</v>
      </c>
      <c r="I88" s="24">
        <f t="shared" si="3"/>
        <v>5610000</v>
      </c>
      <c r="J88" s="28"/>
    </row>
    <row r="89" spans="1:11" s="37" customFormat="1" x14ac:dyDescent="0.25">
      <c r="A89" s="21"/>
      <c r="B89" s="43" t="s">
        <v>84</v>
      </c>
      <c r="C89" s="28">
        <v>5001090</v>
      </c>
      <c r="D89" s="23">
        <v>2003</v>
      </c>
      <c r="E89" s="23" t="s">
        <v>81</v>
      </c>
      <c r="F89" s="13" t="s">
        <v>20</v>
      </c>
      <c r="G89" s="24">
        <v>315000</v>
      </c>
      <c r="H89" s="13">
        <v>11</v>
      </c>
      <c r="I89" s="24">
        <f t="shared" si="3"/>
        <v>3465000</v>
      </c>
      <c r="J89" s="13"/>
    </row>
    <row r="90" spans="1:11" s="37" customFormat="1" x14ac:dyDescent="0.25">
      <c r="A90" s="21"/>
      <c r="B90" s="22" t="s">
        <v>32</v>
      </c>
      <c r="C90" s="28">
        <v>5001065</v>
      </c>
      <c r="D90" s="23">
        <v>2003</v>
      </c>
      <c r="E90" s="13" t="s">
        <v>73</v>
      </c>
      <c r="F90" s="13" t="s">
        <v>20</v>
      </c>
      <c r="G90" s="24">
        <v>340000</v>
      </c>
      <c r="H90" s="13">
        <v>2</v>
      </c>
      <c r="I90" s="24">
        <f t="shared" si="3"/>
        <v>680000</v>
      </c>
      <c r="J90" s="13"/>
      <c r="K90" s="38"/>
    </row>
    <row r="91" spans="1:11" s="37" customFormat="1" x14ac:dyDescent="0.25">
      <c r="A91" s="21"/>
      <c r="B91" s="27" t="s">
        <v>212</v>
      </c>
      <c r="C91" s="28" t="s">
        <v>213</v>
      </c>
      <c r="D91" s="29">
        <v>2010</v>
      </c>
      <c r="E91" s="29" t="s">
        <v>167</v>
      </c>
      <c r="F91" s="28" t="s">
        <v>20</v>
      </c>
      <c r="G91" s="30">
        <v>680000</v>
      </c>
      <c r="H91" s="28">
        <v>1</v>
      </c>
      <c r="I91" s="24">
        <f t="shared" si="3"/>
        <v>680000</v>
      </c>
      <c r="J91" s="28"/>
    </row>
    <row r="92" spans="1:11" s="37" customFormat="1" x14ac:dyDescent="0.25">
      <c r="A92" s="21"/>
      <c r="B92" s="22" t="s">
        <v>36</v>
      </c>
      <c r="C92" s="28" t="s">
        <v>37</v>
      </c>
      <c r="D92" s="23">
        <v>2008</v>
      </c>
      <c r="E92" s="13" t="s">
        <v>73</v>
      </c>
      <c r="F92" s="13" t="s">
        <v>20</v>
      </c>
      <c r="G92" s="24">
        <v>255000</v>
      </c>
      <c r="H92" s="13">
        <v>24</v>
      </c>
      <c r="I92" s="24">
        <f t="shared" si="3"/>
        <v>6120000</v>
      </c>
      <c r="J92" s="13" t="s">
        <v>76</v>
      </c>
      <c r="K92" s="38"/>
    </row>
    <row r="93" spans="1:11" s="37" customFormat="1" x14ac:dyDescent="0.25">
      <c r="A93" s="21"/>
      <c r="B93" s="27" t="s">
        <v>36</v>
      </c>
      <c r="C93" s="28" t="s">
        <v>58</v>
      </c>
      <c r="D93" s="29">
        <v>2011</v>
      </c>
      <c r="E93" s="13" t="s">
        <v>73</v>
      </c>
      <c r="F93" s="28" t="s">
        <v>20</v>
      </c>
      <c r="G93" s="30">
        <v>680000</v>
      </c>
      <c r="H93" s="28">
        <v>6</v>
      </c>
      <c r="I93" s="24">
        <f t="shared" si="3"/>
        <v>4080000</v>
      </c>
      <c r="J93" s="28"/>
      <c r="K93" s="38"/>
    </row>
    <row r="94" spans="1:11" s="37" customFormat="1" x14ac:dyDescent="0.25">
      <c r="A94" s="21"/>
      <c r="B94" s="22" t="s">
        <v>36</v>
      </c>
      <c r="C94" s="28" t="s">
        <v>101</v>
      </c>
      <c r="D94" s="23">
        <v>2008</v>
      </c>
      <c r="E94" s="45" t="s">
        <v>118</v>
      </c>
      <c r="F94" s="13" t="s">
        <v>20</v>
      </c>
      <c r="G94" s="24">
        <v>280000</v>
      </c>
      <c r="H94" s="13">
        <v>3</v>
      </c>
      <c r="I94" s="24">
        <f t="shared" si="3"/>
        <v>840000</v>
      </c>
      <c r="J94" s="46"/>
      <c r="K94" s="38"/>
    </row>
    <row r="95" spans="1:11" s="37" customFormat="1" x14ac:dyDescent="0.25">
      <c r="A95" s="21"/>
      <c r="B95" s="27" t="s">
        <v>36</v>
      </c>
      <c r="C95" s="28" t="s">
        <v>175</v>
      </c>
      <c r="D95" s="29">
        <v>2010</v>
      </c>
      <c r="E95" s="29" t="s">
        <v>167</v>
      </c>
      <c r="F95" s="28" t="s">
        <v>20</v>
      </c>
      <c r="G95" s="30">
        <v>286000</v>
      </c>
      <c r="H95" s="28">
        <v>1</v>
      </c>
      <c r="I95" s="24">
        <f t="shared" si="3"/>
        <v>286000</v>
      </c>
      <c r="J95" s="28"/>
    </row>
    <row r="96" spans="1:11" s="37" customFormat="1" x14ac:dyDescent="0.25">
      <c r="A96" s="21"/>
      <c r="B96" s="27" t="s">
        <v>36</v>
      </c>
      <c r="C96" s="28" t="s">
        <v>191</v>
      </c>
      <c r="D96" s="29">
        <v>2007</v>
      </c>
      <c r="E96" s="29" t="s">
        <v>173</v>
      </c>
      <c r="F96" s="28" t="s">
        <v>20</v>
      </c>
      <c r="G96" s="30">
        <v>240000</v>
      </c>
      <c r="H96" s="28">
        <v>1</v>
      </c>
      <c r="I96" s="24">
        <f t="shared" si="3"/>
        <v>240000</v>
      </c>
      <c r="J96" s="28"/>
    </row>
    <row r="97" spans="1:11" s="37" customFormat="1" x14ac:dyDescent="0.25">
      <c r="A97" s="21"/>
      <c r="B97" s="27" t="s">
        <v>36</v>
      </c>
      <c r="C97" s="28" t="s">
        <v>192</v>
      </c>
      <c r="D97" s="29">
        <v>2008</v>
      </c>
      <c r="E97" s="29" t="s">
        <v>173</v>
      </c>
      <c r="F97" s="28" t="s">
        <v>20</v>
      </c>
      <c r="G97" s="30">
        <v>299999.5</v>
      </c>
      <c r="H97" s="28">
        <v>2</v>
      </c>
      <c r="I97" s="24">
        <f t="shared" si="3"/>
        <v>599999</v>
      </c>
      <c r="J97" s="28" t="s">
        <v>181</v>
      </c>
    </row>
    <row r="98" spans="1:11" s="37" customFormat="1" x14ac:dyDescent="0.25">
      <c r="A98" s="21"/>
      <c r="B98" s="27" t="s">
        <v>36</v>
      </c>
      <c r="C98" s="28" t="s">
        <v>214</v>
      </c>
      <c r="D98" s="29">
        <v>2011</v>
      </c>
      <c r="E98" s="29" t="s">
        <v>167</v>
      </c>
      <c r="F98" s="28" t="s">
        <v>20</v>
      </c>
      <c r="G98" s="30">
        <v>420000</v>
      </c>
      <c r="H98" s="28">
        <v>2</v>
      </c>
      <c r="I98" s="24">
        <f t="shared" si="3"/>
        <v>840000</v>
      </c>
      <c r="J98" s="28"/>
    </row>
    <row r="99" spans="1:11" s="37" customFormat="1" x14ac:dyDescent="0.25">
      <c r="A99" s="21"/>
      <c r="B99" s="27" t="s">
        <v>224</v>
      </c>
      <c r="C99" s="28" t="s">
        <v>225</v>
      </c>
      <c r="D99" s="29">
        <v>2011</v>
      </c>
      <c r="E99" s="29" t="s">
        <v>167</v>
      </c>
      <c r="F99" s="28" t="s">
        <v>20</v>
      </c>
      <c r="G99" s="30">
        <v>660000</v>
      </c>
      <c r="H99" s="28">
        <v>4</v>
      </c>
      <c r="I99" s="24">
        <f t="shared" si="3"/>
        <v>2640000</v>
      </c>
      <c r="J99" s="28"/>
    </row>
    <row r="100" spans="1:11" s="37" customFormat="1" ht="17.25" customHeight="1" x14ac:dyDescent="0.25">
      <c r="A100" s="21"/>
      <c r="B100" s="22" t="s">
        <v>74</v>
      </c>
      <c r="C100" s="13" t="s">
        <v>75</v>
      </c>
      <c r="D100" s="23">
        <v>2013</v>
      </c>
      <c r="E100" s="13" t="s">
        <v>73</v>
      </c>
      <c r="F100" s="13" t="s">
        <v>20</v>
      </c>
      <c r="G100" s="24">
        <v>350000</v>
      </c>
      <c r="H100" s="13">
        <v>3</v>
      </c>
      <c r="I100" s="24">
        <f t="shared" si="3"/>
        <v>1050000</v>
      </c>
      <c r="J100" s="25"/>
      <c r="K100" s="26"/>
    </row>
    <row r="101" spans="1:11" s="37" customFormat="1" ht="17.25" customHeight="1" x14ac:dyDescent="0.25">
      <c r="A101" s="21"/>
      <c r="B101" s="27" t="s">
        <v>74</v>
      </c>
      <c r="C101" s="28" t="s">
        <v>75</v>
      </c>
      <c r="D101" s="29">
        <v>2013</v>
      </c>
      <c r="E101" s="29" t="s">
        <v>150</v>
      </c>
      <c r="F101" s="28" t="s">
        <v>20</v>
      </c>
      <c r="G101" s="30">
        <v>350000</v>
      </c>
      <c r="H101" s="28">
        <v>1</v>
      </c>
      <c r="I101" s="24">
        <f t="shared" si="3"/>
        <v>350000</v>
      </c>
      <c r="J101" s="31"/>
    </row>
    <row r="102" spans="1:11" s="37" customFormat="1" ht="17.25" customHeight="1" x14ac:dyDescent="0.25">
      <c r="A102" s="21"/>
      <c r="B102" s="27" t="s">
        <v>74</v>
      </c>
      <c r="C102" s="28" t="s">
        <v>75</v>
      </c>
      <c r="D102" s="29">
        <v>2013</v>
      </c>
      <c r="E102" s="29" t="s">
        <v>165</v>
      </c>
      <c r="F102" s="28" t="s">
        <v>20</v>
      </c>
      <c r="G102" s="30">
        <v>350000</v>
      </c>
      <c r="H102" s="28">
        <v>1</v>
      </c>
      <c r="I102" s="24">
        <f t="shared" si="3"/>
        <v>350000</v>
      </c>
      <c r="J102" s="31"/>
      <c r="K102" s="38"/>
    </row>
    <row r="103" spans="1:11" s="37" customFormat="1" x14ac:dyDescent="0.25">
      <c r="A103" s="21"/>
      <c r="B103" s="36" t="s">
        <v>88</v>
      </c>
      <c r="C103" s="28" t="s">
        <v>89</v>
      </c>
      <c r="D103" s="29">
        <v>2012</v>
      </c>
      <c r="E103" s="45" t="s">
        <v>81</v>
      </c>
      <c r="F103" s="28" t="s">
        <v>20</v>
      </c>
      <c r="G103" s="30">
        <v>575000</v>
      </c>
      <c r="H103" s="28">
        <v>18</v>
      </c>
      <c r="I103" s="24">
        <f t="shared" si="3"/>
        <v>10350000</v>
      </c>
      <c r="J103" s="28"/>
    </row>
    <row r="104" spans="1:11" s="37" customFormat="1" x14ac:dyDescent="0.25">
      <c r="A104" s="21"/>
      <c r="B104" s="27" t="s">
        <v>249</v>
      </c>
      <c r="C104" s="28" t="s">
        <v>250</v>
      </c>
      <c r="D104" s="29">
        <v>2013</v>
      </c>
      <c r="E104" s="29" t="s">
        <v>167</v>
      </c>
      <c r="F104" s="28" t="s">
        <v>20</v>
      </c>
      <c r="G104" s="30">
        <v>580000</v>
      </c>
      <c r="H104" s="28">
        <v>1</v>
      </c>
      <c r="I104" s="24">
        <f t="shared" si="3"/>
        <v>580000</v>
      </c>
      <c r="J104" s="28"/>
    </row>
    <row r="105" spans="1:11" s="37" customFormat="1" x14ac:dyDescent="0.25">
      <c r="A105" s="21"/>
      <c r="B105" s="27" t="s">
        <v>241</v>
      </c>
      <c r="C105" s="28" t="s">
        <v>242</v>
      </c>
      <c r="D105" s="29">
        <v>2013</v>
      </c>
      <c r="E105" s="29" t="s">
        <v>167</v>
      </c>
      <c r="F105" s="28" t="s">
        <v>20</v>
      </c>
      <c r="G105" s="30">
        <v>580000</v>
      </c>
      <c r="H105" s="28">
        <v>1</v>
      </c>
      <c r="I105" s="24">
        <f t="shared" si="3"/>
        <v>580000</v>
      </c>
      <c r="J105" s="28"/>
    </row>
    <row r="106" spans="1:11" s="37" customFormat="1" x14ac:dyDescent="0.25">
      <c r="A106" s="21"/>
      <c r="B106" s="27" t="s">
        <v>30</v>
      </c>
      <c r="C106" s="28" t="s">
        <v>66</v>
      </c>
      <c r="D106" s="29">
        <v>2013</v>
      </c>
      <c r="E106" s="13" t="s">
        <v>73</v>
      </c>
      <c r="F106" s="28" t="s">
        <v>19</v>
      </c>
      <c r="G106" s="30">
        <v>580000</v>
      </c>
      <c r="H106" s="28">
        <v>5</v>
      </c>
      <c r="I106" s="24">
        <f t="shared" si="3"/>
        <v>2900000</v>
      </c>
      <c r="J106" s="28"/>
      <c r="K106" s="42"/>
    </row>
    <row r="107" spans="1:11" s="37" customFormat="1" x14ac:dyDescent="0.25">
      <c r="A107" s="21"/>
      <c r="B107" s="22" t="s">
        <v>68</v>
      </c>
      <c r="C107" s="13" t="s">
        <v>69</v>
      </c>
      <c r="D107" s="23">
        <v>2012</v>
      </c>
      <c r="E107" s="13" t="s">
        <v>73</v>
      </c>
      <c r="F107" s="13" t="s">
        <v>20</v>
      </c>
      <c r="G107" s="24">
        <v>450000</v>
      </c>
      <c r="H107" s="13">
        <v>12</v>
      </c>
      <c r="I107" s="24">
        <f t="shared" si="3"/>
        <v>5400000</v>
      </c>
      <c r="J107" s="25"/>
      <c r="K107" s="26"/>
    </row>
    <row r="108" spans="1:11" s="37" customFormat="1" x14ac:dyDescent="0.25">
      <c r="A108" s="21"/>
      <c r="B108" s="27" t="s">
        <v>68</v>
      </c>
      <c r="C108" s="28" t="s">
        <v>69</v>
      </c>
      <c r="D108" s="29">
        <v>2012</v>
      </c>
      <c r="E108" s="29" t="s">
        <v>94</v>
      </c>
      <c r="F108" s="28" t="s">
        <v>20</v>
      </c>
      <c r="G108" s="30">
        <v>450000</v>
      </c>
      <c r="H108" s="28">
        <v>12</v>
      </c>
      <c r="I108" s="24">
        <f t="shared" si="3"/>
        <v>5400000</v>
      </c>
      <c r="J108" s="31"/>
    </row>
    <row r="109" spans="1:11" s="37" customFormat="1" x14ac:dyDescent="0.25">
      <c r="A109" s="21"/>
      <c r="B109" s="27" t="s">
        <v>68</v>
      </c>
      <c r="C109" s="28" t="s">
        <v>69</v>
      </c>
      <c r="D109" s="29">
        <v>2012</v>
      </c>
      <c r="E109" s="45" t="s">
        <v>118</v>
      </c>
      <c r="F109" s="28" t="s">
        <v>20</v>
      </c>
      <c r="G109" s="30">
        <v>450000</v>
      </c>
      <c r="H109" s="28">
        <v>12</v>
      </c>
      <c r="I109" s="24">
        <f t="shared" si="3"/>
        <v>5400000</v>
      </c>
      <c r="J109" s="46"/>
      <c r="K109" s="38"/>
    </row>
    <row r="110" spans="1:11" s="37" customFormat="1" x14ac:dyDescent="0.25">
      <c r="A110" s="44"/>
      <c r="B110" s="36" t="s">
        <v>139</v>
      </c>
      <c r="C110" s="28" t="s">
        <v>140</v>
      </c>
      <c r="D110" s="29">
        <v>2011</v>
      </c>
      <c r="E110" s="29" t="s">
        <v>119</v>
      </c>
      <c r="F110" s="28" t="s">
        <v>20</v>
      </c>
      <c r="G110" s="30">
        <v>890000</v>
      </c>
      <c r="H110" s="28">
        <v>20</v>
      </c>
      <c r="I110" s="30">
        <f t="shared" si="3"/>
        <v>17800000</v>
      </c>
      <c r="J110" s="28"/>
    </row>
    <row r="111" spans="1:11" s="37" customFormat="1" x14ac:dyDescent="0.25">
      <c r="A111" s="21"/>
      <c r="B111" s="22" t="s">
        <v>34</v>
      </c>
      <c r="C111" s="28">
        <v>5001257</v>
      </c>
      <c r="D111" s="23">
        <v>2006</v>
      </c>
      <c r="E111" s="13" t="s">
        <v>73</v>
      </c>
      <c r="F111" s="13" t="s">
        <v>20</v>
      </c>
      <c r="G111" s="24">
        <v>420000</v>
      </c>
      <c r="H111" s="13">
        <v>2</v>
      </c>
      <c r="I111" s="24">
        <f t="shared" si="3"/>
        <v>840000</v>
      </c>
      <c r="J111" s="13"/>
      <c r="K111" s="38"/>
    </row>
    <row r="112" spans="1:11" s="37" customFormat="1" x14ac:dyDescent="0.25">
      <c r="A112" s="21"/>
      <c r="B112" s="27" t="s">
        <v>34</v>
      </c>
      <c r="C112" s="28" t="s">
        <v>176</v>
      </c>
      <c r="D112" s="29">
        <v>2010</v>
      </c>
      <c r="E112" s="29" t="s">
        <v>167</v>
      </c>
      <c r="F112" s="28" t="s">
        <v>177</v>
      </c>
      <c r="G112" s="30">
        <v>650000</v>
      </c>
      <c r="H112" s="28">
        <v>8</v>
      </c>
      <c r="I112" s="24">
        <f t="shared" si="3"/>
        <v>5200000</v>
      </c>
      <c r="J112" s="28"/>
    </row>
    <row r="113" spans="1:11" s="37" customFormat="1" x14ac:dyDescent="0.25">
      <c r="A113" s="21"/>
      <c r="B113" s="27" t="s">
        <v>180</v>
      </c>
      <c r="C113" s="28">
        <v>5001129</v>
      </c>
      <c r="D113" s="29">
        <v>2004</v>
      </c>
      <c r="E113" s="29" t="s">
        <v>167</v>
      </c>
      <c r="F113" s="28" t="s">
        <v>20</v>
      </c>
      <c r="G113" s="30">
        <v>330000</v>
      </c>
      <c r="H113" s="28">
        <v>1</v>
      </c>
      <c r="I113" s="24">
        <f t="shared" si="3"/>
        <v>330000</v>
      </c>
      <c r="J113" s="28"/>
    </row>
    <row r="114" spans="1:11" s="37" customFormat="1" x14ac:dyDescent="0.25">
      <c r="A114" s="21"/>
      <c r="B114" s="27" t="s">
        <v>45</v>
      </c>
      <c r="C114" s="28" t="s">
        <v>46</v>
      </c>
      <c r="D114" s="29">
        <v>2010</v>
      </c>
      <c r="E114" s="13" t="s">
        <v>73</v>
      </c>
      <c r="F114" s="28" t="s">
        <v>20</v>
      </c>
      <c r="G114" s="30">
        <v>590000</v>
      </c>
      <c r="H114" s="28">
        <v>14</v>
      </c>
      <c r="I114" s="24">
        <f t="shared" si="3"/>
        <v>8260000</v>
      </c>
      <c r="J114" s="28"/>
      <c r="K114" s="38"/>
    </row>
    <row r="115" spans="1:11" s="37" customFormat="1" x14ac:dyDescent="0.25">
      <c r="A115" s="21"/>
      <c r="B115" s="40" t="s">
        <v>45</v>
      </c>
      <c r="C115" s="28" t="s">
        <v>56</v>
      </c>
      <c r="D115" s="29">
        <v>2010</v>
      </c>
      <c r="E115" s="13" t="s">
        <v>73</v>
      </c>
      <c r="F115" s="35" t="s">
        <v>20</v>
      </c>
      <c r="G115" s="30">
        <v>670000</v>
      </c>
      <c r="H115" s="35">
        <v>6</v>
      </c>
      <c r="I115" s="24">
        <f t="shared" ref="I115:I127" si="4">G115*H115</f>
        <v>4020000</v>
      </c>
      <c r="J115" s="28"/>
      <c r="K115" s="38"/>
    </row>
    <row r="116" spans="1:11" s="37" customFormat="1" x14ac:dyDescent="0.25">
      <c r="A116" s="21"/>
      <c r="B116" s="27" t="s">
        <v>64</v>
      </c>
      <c r="C116" s="28" t="s">
        <v>65</v>
      </c>
      <c r="D116" s="29">
        <v>2013</v>
      </c>
      <c r="E116" s="13" t="s">
        <v>73</v>
      </c>
      <c r="F116" s="28" t="s">
        <v>20</v>
      </c>
      <c r="G116" s="30">
        <v>890000</v>
      </c>
      <c r="H116" s="28">
        <v>2</v>
      </c>
      <c r="I116" s="24">
        <f t="shared" si="4"/>
        <v>1780000</v>
      </c>
      <c r="J116" s="28"/>
      <c r="K116" s="42"/>
    </row>
    <row r="117" spans="1:11" s="37" customFormat="1" x14ac:dyDescent="0.25">
      <c r="A117" s="44"/>
      <c r="B117" s="36" t="s">
        <v>45</v>
      </c>
      <c r="C117" s="28">
        <v>5001092</v>
      </c>
      <c r="D117" s="29">
        <v>2003</v>
      </c>
      <c r="E117" s="29" t="s">
        <v>119</v>
      </c>
      <c r="F117" s="28" t="s">
        <v>20</v>
      </c>
      <c r="G117" s="30">
        <v>315000</v>
      </c>
      <c r="H117" s="28">
        <v>16</v>
      </c>
      <c r="I117" s="30">
        <f t="shared" si="4"/>
        <v>5040000</v>
      </c>
      <c r="J117" s="28"/>
    </row>
    <row r="118" spans="1:11" s="37" customFormat="1" x14ac:dyDescent="0.25">
      <c r="A118" s="21"/>
      <c r="B118" s="27" t="s">
        <v>45</v>
      </c>
      <c r="C118" s="28" t="s">
        <v>172</v>
      </c>
      <c r="D118" s="29">
        <v>2010</v>
      </c>
      <c r="E118" s="29" t="s">
        <v>173</v>
      </c>
      <c r="F118" s="28" t="s">
        <v>20</v>
      </c>
      <c r="G118" s="30">
        <v>590000</v>
      </c>
      <c r="H118" s="28">
        <v>6</v>
      </c>
      <c r="I118" s="24">
        <f t="shared" si="4"/>
        <v>3540000</v>
      </c>
      <c r="J118" s="28"/>
    </row>
    <row r="119" spans="1:11" s="37" customFormat="1" x14ac:dyDescent="0.25">
      <c r="A119" s="21"/>
      <c r="B119" s="27" t="s">
        <v>45</v>
      </c>
      <c r="C119" s="28" t="s">
        <v>210</v>
      </c>
      <c r="D119" s="29">
        <v>2010</v>
      </c>
      <c r="E119" s="29" t="s">
        <v>167</v>
      </c>
      <c r="F119" s="28" t="s">
        <v>20</v>
      </c>
      <c r="G119" s="30">
        <v>590000</v>
      </c>
      <c r="H119" s="28">
        <v>1</v>
      </c>
      <c r="I119" s="24">
        <f t="shared" si="4"/>
        <v>590000</v>
      </c>
      <c r="J119" s="28"/>
    </row>
    <row r="120" spans="1:11" s="37" customFormat="1" x14ac:dyDescent="0.25">
      <c r="A120" s="21"/>
      <c r="B120" s="27" t="s">
        <v>45</v>
      </c>
      <c r="C120" s="28" t="s">
        <v>229</v>
      </c>
      <c r="D120" s="29">
        <v>2012</v>
      </c>
      <c r="E120" s="29" t="s">
        <v>167</v>
      </c>
      <c r="F120" s="28" t="s">
        <v>230</v>
      </c>
      <c r="G120" s="30">
        <v>850000</v>
      </c>
      <c r="H120" s="28">
        <v>10</v>
      </c>
      <c r="I120" s="24">
        <f t="shared" si="4"/>
        <v>8500000</v>
      </c>
      <c r="J120" s="28"/>
    </row>
    <row r="121" spans="1:11" s="37" customFormat="1" x14ac:dyDescent="0.25">
      <c r="A121" s="21"/>
      <c r="B121" s="27" t="s">
        <v>45</v>
      </c>
      <c r="C121" s="28" t="s">
        <v>239</v>
      </c>
      <c r="D121" s="29">
        <v>2013</v>
      </c>
      <c r="E121" s="29" t="s">
        <v>167</v>
      </c>
      <c r="F121" s="28" t="s">
        <v>20</v>
      </c>
      <c r="G121" s="30">
        <v>890000</v>
      </c>
      <c r="H121" s="28">
        <v>5</v>
      </c>
      <c r="I121" s="24">
        <f t="shared" si="4"/>
        <v>4450000</v>
      </c>
      <c r="J121" s="28"/>
    </row>
    <row r="122" spans="1:11" s="37" customFormat="1" x14ac:dyDescent="0.25">
      <c r="A122" s="21"/>
      <c r="B122" s="27" t="s">
        <v>45</v>
      </c>
      <c r="C122" s="28" t="s">
        <v>247</v>
      </c>
      <c r="D122" s="29">
        <v>2013</v>
      </c>
      <c r="E122" s="29" t="s">
        <v>167</v>
      </c>
      <c r="F122" s="28" t="s">
        <v>20</v>
      </c>
      <c r="G122" s="30">
        <v>890000</v>
      </c>
      <c r="H122" s="28">
        <v>2</v>
      </c>
      <c r="I122" s="24">
        <f t="shared" si="4"/>
        <v>1780000</v>
      </c>
      <c r="J122" s="28"/>
    </row>
    <row r="123" spans="1:11" s="37" customFormat="1" x14ac:dyDescent="0.25">
      <c r="A123" s="21"/>
      <c r="B123" s="27" t="s">
        <v>45</v>
      </c>
      <c r="C123" s="28" t="s">
        <v>251</v>
      </c>
      <c r="D123" s="29">
        <v>2013</v>
      </c>
      <c r="E123" s="29" t="s">
        <v>167</v>
      </c>
      <c r="F123" s="28" t="s">
        <v>20</v>
      </c>
      <c r="G123" s="30">
        <v>890000</v>
      </c>
      <c r="H123" s="28">
        <v>4</v>
      </c>
      <c r="I123" s="24">
        <f t="shared" si="4"/>
        <v>3560000</v>
      </c>
      <c r="J123" s="28"/>
    </row>
    <row r="124" spans="1:11" s="37" customFormat="1" x14ac:dyDescent="0.25">
      <c r="A124" s="21"/>
      <c r="B124" s="27" t="s">
        <v>45</v>
      </c>
      <c r="C124" s="28" t="s">
        <v>253</v>
      </c>
      <c r="D124" s="29">
        <v>2014</v>
      </c>
      <c r="E124" s="29" t="s">
        <v>167</v>
      </c>
      <c r="F124" s="28" t="s">
        <v>230</v>
      </c>
      <c r="G124" s="30">
        <v>890000</v>
      </c>
      <c r="H124" s="28">
        <v>4</v>
      </c>
      <c r="I124" s="24">
        <f t="shared" si="4"/>
        <v>3560000</v>
      </c>
      <c r="J124" s="31"/>
    </row>
    <row r="125" spans="1:11" s="37" customFormat="1" x14ac:dyDescent="0.25">
      <c r="A125" s="21"/>
      <c r="B125" s="43" t="s">
        <v>159</v>
      </c>
      <c r="C125" s="28" t="s">
        <v>160</v>
      </c>
      <c r="D125" s="23">
        <v>2009</v>
      </c>
      <c r="E125" s="23" t="s">
        <v>150</v>
      </c>
      <c r="F125" s="13" t="s">
        <v>20</v>
      </c>
      <c r="G125" s="24">
        <v>560000</v>
      </c>
      <c r="H125" s="13">
        <v>26</v>
      </c>
      <c r="I125" s="24">
        <f t="shared" si="4"/>
        <v>14560000</v>
      </c>
      <c r="J125" s="47"/>
    </row>
    <row r="126" spans="1:11" s="37" customFormat="1" x14ac:dyDescent="0.25">
      <c r="A126" s="21"/>
      <c r="B126" s="27" t="s">
        <v>159</v>
      </c>
      <c r="C126" s="28" t="s">
        <v>185</v>
      </c>
      <c r="D126" s="29">
        <v>2009</v>
      </c>
      <c r="E126" s="29" t="s">
        <v>167</v>
      </c>
      <c r="F126" s="28" t="s">
        <v>20</v>
      </c>
      <c r="G126" s="30">
        <v>540000</v>
      </c>
      <c r="H126" s="28">
        <v>2</v>
      </c>
      <c r="I126" s="24">
        <f t="shared" si="4"/>
        <v>1080000</v>
      </c>
      <c r="J126" s="28"/>
    </row>
    <row r="127" spans="1:11" s="37" customFormat="1" x14ac:dyDescent="0.25">
      <c r="A127" s="21"/>
      <c r="B127" s="27" t="s">
        <v>159</v>
      </c>
      <c r="C127" s="28" t="s">
        <v>207</v>
      </c>
      <c r="D127" s="29">
        <v>2009</v>
      </c>
      <c r="E127" s="29" t="s">
        <v>167</v>
      </c>
      <c r="F127" s="28" t="s">
        <v>20</v>
      </c>
      <c r="G127" s="30">
        <v>560000</v>
      </c>
      <c r="H127" s="28">
        <v>4</v>
      </c>
      <c r="I127" s="24">
        <f t="shared" si="4"/>
        <v>2240000</v>
      </c>
      <c r="J127" s="28"/>
    </row>
    <row r="128" spans="1:11" s="34" customFormat="1" x14ac:dyDescent="0.25">
      <c r="A128" s="57"/>
      <c r="B128" s="58"/>
      <c r="C128" s="52"/>
      <c r="D128" s="53"/>
      <c r="E128" s="53"/>
      <c r="F128" s="52"/>
      <c r="G128" s="54"/>
      <c r="H128" s="55">
        <f>SUM(H51:H127)</f>
        <v>567</v>
      </c>
      <c r="I128" s="59"/>
      <c r="J128" s="52"/>
    </row>
    <row r="129" spans="1:11" s="19" customFormat="1" ht="17.25" customHeight="1" x14ac:dyDescent="0.25">
      <c r="A129" s="21">
        <v>66</v>
      </c>
      <c r="B129" s="27" t="s">
        <v>31</v>
      </c>
      <c r="C129" s="28" t="s">
        <v>282</v>
      </c>
      <c r="D129" s="23">
        <v>2007</v>
      </c>
      <c r="E129" s="29" t="s">
        <v>255</v>
      </c>
      <c r="F129" s="28" t="s">
        <v>20</v>
      </c>
      <c r="G129" s="24">
        <v>178000</v>
      </c>
      <c r="H129" s="13">
        <v>23</v>
      </c>
      <c r="I129" s="24">
        <f t="shared" ref="I129:I159" si="5">G129*H129</f>
        <v>4094000</v>
      </c>
      <c r="J129" s="48"/>
    </row>
    <row r="130" spans="1:11" s="19" customFormat="1" ht="17.25" customHeight="1" x14ac:dyDescent="0.25">
      <c r="A130" s="21">
        <v>67</v>
      </c>
      <c r="B130" s="27" t="s">
        <v>31</v>
      </c>
      <c r="C130" s="28" t="s">
        <v>283</v>
      </c>
      <c r="D130" s="23">
        <v>2008</v>
      </c>
      <c r="E130" s="29" t="s">
        <v>255</v>
      </c>
      <c r="F130" s="28" t="s">
        <v>20</v>
      </c>
      <c r="G130" s="24">
        <v>155000</v>
      </c>
      <c r="H130" s="13">
        <v>2</v>
      </c>
      <c r="I130" s="24">
        <f t="shared" si="5"/>
        <v>310000</v>
      </c>
      <c r="J130" s="48"/>
    </row>
    <row r="131" spans="1:11" s="19" customFormat="1" ht="17.25" customHeight="1" x14ac:dyDescent="0.25">
      <c r="A131" s="21">
        <v>95</v>
      </c>
      <c r="B131" s="22" t="s">
        <v>31</v>
      </c>
      <c r="C131" s="28">
        <v>5000674</v>
      </c>
      <c r="D131" s="23">
        <v>1999</v>
      </c>
      <c r="E131" s="29" t="s">
        <v>255</v>
      </c>
      <c r="F131" s="13" t="s">
        <v>20</v>
      </c>
      <c r="G131" s="24">
        <v>148000</v>
      </c>
      <c r="H131" s="13">
        <v>2</v>
      </c>
      <c r="I131" s="24">
        <f t="shared" si="5"/>
        <v>296000</v>
      </c>
      <c r="J131" s="48"/>
    </row>
    <row r="132" spans="1:11" s="19" customFormat="1" ht="17.25" customHeight="1" x14ac:dyDescent="0.25">
      <c r="A132" s="21">
        <v>98</v>
      </c>
      <c r="B132" s="27" t="s">
        <v>31</v>
      </c>
      <c r="C132" s="28" t="s">
        <v>70</v>
      </c>
      <c r="D132" s="29">
        <v>2013</v>
      </c>
      <c r="E132" s="29" t="s">
        <v>255</v>
      </c>
      <c r="F132" s="28" t="s">
        <v>20</v>
      </c>
      <c r="G132" s="30">
        <v>450000</v>
      </c>
      <c r="H132" s="28">
        <f>10-1</f>
        <v>9</v>
      </c>
      <c r="I132" s="24">
        <f t="shared" si="5"/>
        <v>4050000</v>
      </c>
      <c r="J132" s="93"/>
    </row>
    <row r="133" spans="1:11" s="19" customFormat="1" ht="17.25" customHeight="1" x14ac:dyDescent="0.25">
      <c r="A133" s="21">
        <v>65</v>
      </c>
      <c r="B133" s="27" t="s">
        <v>193</v>
      </c>
      <c r="C133" s="28" t="s">
        <v>284</v>
      </c>
      <c r="D133" s="23">
        <v>2008</v>
      </c>
      <c r="E133" s="29" t="s">
        <v>255</v>
      </c>
      <c r="F133" s="28" t="s">
        <v>20</v>
      </c>
      <c r="G133" s="24">
        <v>155000</v>
      </c>
      <c r="H133" s="13">
        <v>1</v>
      </c>
      <c r="I133" s="24">
        <f t="shared" si="5"/>
        <v>155000</v>
      </c>
      <c r="J133" s="48"/>
    </row>
    <row r="134" spans="1:11" s="37" customFormat="1" x14ac:dyDescent="0.25">
      <c r="A134" s="21"/>
      <c r="B134" s="27" t="s">
        <v>216</v>
      </c>
      <c r="C134" s="28" t="s">
        <v>217</v>
      </c>
      <c r="D134" s="29">
        <v>2011</v>
      </c>
      <c r="E134" s="29" t="s">
        <v>167</v>
      </c>
      <c r="F134" s="28" t="s">
        <v>20</v>
      </c>
      <c r="G134" s="30">
        <v>300000</v>
      </c>
      <c r="H134" s="28">
        <v>1</v>
      </c>
      <c r="I134" s="24">
        <f t="shared" si="5"/>
        <v>300000</v>
      </c>
      <c r="J134" s="28"/>
    </row>
    <row r="135" spans="1:11" s="37" customFormat="1" x14ac:dyDescent="0.25">
      <c r="A135" s="21"/>
      <c r="B135" s="27" t="s">
        <v>203</v>
      </c>
      <c r="C135" s="28" t="s">
        <v>204</v>
      </c>
      <c r="D135" s="29">
        <v>2009</v>
      </c>
      <c r="E135" s="29" t="s">
        <v>167</v>
      </c>
      <c r="F135" s="28" t="s">
        <v>20</v>
      </c>
      <c r="G135" s="30">
        <v>260000</v>
      </c>
      <c r="H135" s="28">
        <v>3</v>
      </c>
      <c r="I135" s="24">
        <f t="shared" si="5"/>
        <v>780000</v>
      </c>
      <c r="J135" s="28"/>
    </row>
    <row r="136" spans="1:11" s="37" customFormat="1" x14ac:dyDescent="0.25">
      <c r="A136" s="21"/>
      <c r="B136" s="27" t="s">
        <v>203</v>
      </c>
      <c r="C136" s="28" t="s">
        <v>205</v>
      </c>
      <c r="D136" s="29">
        <v>2009</v>
      </c>
      <c r="E136" s="29" t="s">
        <v>167</v>
      </c>
      <c r="F136" s="28" t="s">
        <v>20</v>
      </c>
      <c r="G136" s="30">
        <v>279999.5</v>
      </c>
      <c r="H136" s="28">
        <v>2</v>
      </c>
      <c r="I136" s="24">
        <f t="shared" si="5"/>
        <v>559999</v>
      </c>
      <c r="J136" s="28"/>
    </row>
    <row r="137" spans="1:11" s="37" customFormat="1" x14ac:dyDescent="0.25">
      <c r="A137" s="21"/>
      <c r="B137" s="27" t="s">
        <v>203</v>
      </c>
      <c r="C137" s="28" t="s">
        <v>206</v>
      </c>
      <c r="D137" s="29">
        <v>2009</v>
      </c>
      <c r="E137" s="29" t="s">
        <v>167</v>
      </c>
      <c r="F137" s="28" t="s">
        <v>20</v>
      </c>
      <c r="G137" s="30">
        <v>215000.5</v>
      </c>
      <c r="H137" s="28">
        <v>2</v>
      </c>
      <c r="I137" s="24">
        <f t="shared" si="5"/>
        <v>430001</v>
      </c>
      <c r="J137" s="28"/>
    </row>
    <row r="138" spans="1:11" s="37" customFormat="1" x14ac:dyDescent="0.25">
      <c r="A138" s="21"/>
      <c r="B138" s="40" t="s">
        <v>31</v>
      </c>
      <c r="C138" s="28" t="s">
        <v>55</v>
      </c>
      <c r="D138" s="29">
        <v>2010</v>
      </c>
      <c r="E138" s="13" t="s">
        <v>73</v>
      </c>
      <c r="F138" s="35" t="s">
        <v>20</v>
      </c>
      <c r="G138" s="30">
        <v>270000</v>
      </c>
      <c r="H138" s="35">
        <v>1</v>
      </c>
      <c r="I138" s="24">
        <f t="shared" si="5"/>
        <v>270000</v>
      </c>
      <c r="J138" s="28"/>
      <c r="K138" s="38"/>
    </row>
    <row r="139" spans="1:11" s="37" customFormat="1" x14ac:dyDescent="0.25">
      <c r="A139" s="21"/>
      <c r="B139" s="27" t="s">
        <v>31</v>
      </c>
      <c r="C139" s="28" t="s">
        <v>59</v>
      </c>
      <c r="D139" s="29">
        <v>2011</v>
      </c>
      <c r="E139" s="13" t="s">
        <v>73</v>
      </c>
      <c r="F139" s="28" t="s">
        <v>20</v>
      </c>
      <c r="G139" s="30">
        <v>350000</v>
      </c>
      <c r="H139" s="28">
        <v>2</v>
      </c>
      <c r="I139" s="24">
        <f t="shared" si="5"/>
        <v>700000</v>
      </c>
      <c r="J139" s="28"/>
      <c r="K139" s="38"/>
    </row>
    <row r="140" spans="1:11" s="37" customFormat="1" x14ac:dyDescent="0.25">
      <c r="A140" s="21"/>
      <c r="B140" s="27" t="s">
        <v>31</v>
      </c>
      <c r="C140" s="28" t="s">
        <v>67</v>
      </c>
      <c r="D140" s="29">
        <v>2013</v>
      </c>
      <c r="E140" s="13" t="s">
        <v>73</v>
      </c>
      <c r="F140" s="28" t="s">
        <v>20</v>
      </c>
      <c r="G140" s="30">
        <v>450000</v>
      </c>
      <c r="H140" s="28">
        <v>12</v>
      </c>
      <c r="I140" s="24">
        <f t="shared" si="5"/>
        <v>5400000</v>
      </c>
      <c r="J140" s="28"/>
      <c r="K140" s="42"/>
    </row>
    <row r="141" spans="1:11" s="37" customFormat="1" x14ac:dyDescent="0.25">
      <c r="A141" s="21"/>
      <c r="B141" s="22" t="s">
        <v>31</v>
      </c>
      <c r="C141" s="13" t="s">
        <v>70</v>
      </c>
      <c r="D141" s="23">
        <v>2013</v>
      </c>
      <c r="E141" s="13" t="s">
        <v>73</v>
      </c>
      <c r="F141" s="13" t="s">
        <v>20</v>
      </c>
      <c r="G141" s="24">
        <v>450000</v>
      </c>
      <c r="H141" s="13">
        <v>1</v>
      </c>
      <c r="I141" s="24">
        <f t="shared" si="5"/>
        <v>450000</v>
      </c>
      <c r="J141" s="25"/>
      <c r="K141" s="26"/>
    </row>
    <row r="142" spans="1:11" s="37" customFormat="1" x14ac:dyDescent="0.25">
      <c r="A142" s="21"/>
      <c r="B142" s="22" t="s">
        <v>31</v>
      </c>
      <c r="C142" s="28" t="s">
        <v>102</v>
      </c>
      <c r="D142" s="23">
        <v>2007</v>
      </c>
      <c r="E142" s="45" t="s">
        <v>118</v>
      </c>
      <c r="F142" s="13" t="s">
        <v>20</v>
      </c>
      <c r="G142" s="24">
        <v>178000</v>
      </c>
      <c r="H142" s="13">
        <f>24-5</f>
        <v>19</v>
      </c>
      <c r="I142" s="24">
        <f t="shared" si="5"/>
        <v>3382000</v>
      </c>
      <c r="J142" s="46"/>
      <c r="K142" s="38"/>
    </row>
    <row r="143" spans="1:11" s="37" customFormat="1" x14ac:dyDescent="0.25">
      <c r="A143" s="21"/>
      <c r="B143" s="40" t="s">
        <v>31</v>
      </c>
      <c r="C143" s="28" t="s">
        <v>109</v>
      </c>
      <c r="D143" s="29">
        <v>2010</v>
      </c>
      <c r="E143" s="45" t="s">
        <v>118</v>
      </c>
      <c r="F143" s="35" t="s">
        <v>20</v>
      </c>
      <c r="G143" s="30">
        <v>270000</v>
      </c>
      <c r="H143" s="35">
        <v>1</v>
      </c>
      <c r="I143" s="24">
        <f t="shared" si="5"/>
        <v>270000</v>
      </c>
      <c r="J143" s="46"/>
      <c r="K143" s="38"/>
    </row>
    <row r="144" spans="1:11" s="37" customFormat="1" x14ac:dyDescent="0.25">
      <c r="A144" s="44"/>
      <c r="B144" s="36" t="s">
        <v>31</v>
      </c>
      <c r="C144" s="28" t="s">
        <v>131</v>
      </c>
      <c r="D144" s="29">
        <v>2009</v>
      </c>
      <c r="E144" s="29" t="s">
        <v>119</v>
      </c>
      <c r="F144" s="28" t="s">
        <v>20</v>
      </c>
      <c r="G144" s="30">
        <v>210000</v>
      </c>
      <c r="H144" s="28">
        <v>10</v>
      </c>
      <c r="I144" s="30">
        <f t="shared" si="5"/>
        <v>2100000</v>
      </c>
      <c r="J144" s="28"/>
    </row>
    <row r="145" spans="1:11" s="37" customFormat="1" x14ac:dyDescent="0.25">
      <c r="A145" s="21"/>
      <c r="B145" s="22" t="s">
        <v>31</v>
      </c>
      <c r="C145" s="28">
        <v>5001189</v>
      </c>
      <c r="D145" s="23">
        <v>2005</v>
      </c>
      <c r="E145" s="23" t="s">
        <v>165</v>
      </c>
      <c r="F145" s="13" t="s">
        <v>20</v>
      </c>
      <c r="G145" s="24">
        <v>110000</v>
      </c>
      <c r="H145" s="13">
        <f>6-1</f>
        <v>5</v>
      </c>
      <c r="I145" s="24">
        <f t="shared" si="5"/>
        <v>550000</v>
      </c>
      <c r="J145" s="13"/>
      <c r="K145" s="38"/>
    </row>
    <row r="146" spans="1:11" s="37" customFormat="1" x14ac:dyDescent="0.25">
      <c r="A146" s="21"/>
      <c r="B146" s="27" t="s">
        <v>31</v>
      </c>
      <c r="C146" s="28" t="s">
        <v>186</v>
      </c>
      <c r="D146" s="29">
        <v>2009</v>
      </c>
      <c r="E146" s="29" t="s">
        <v>173</v>
      </c>
      <c r="F146" s="28" t="s">
        <v>20</v>
      </c>
      <c r="G146" s="30">
        <v>180000</v>
      </c>
      <c r="H146" s="28">
        <v>1</v>
      </c>
      <c r="I146" s="24">
        <f t="shared" si="5"/>
        <v>180000</v>
      </c>
      <c r="J146" s="28"/>
    </row>
    <row r="147" spans="1:11" s="37" customFormat="1" x14ac:dyDescent="0.25">
      <c r="A147" s="21"/>
      <c r="B147" s="27" t="s">
        <v>31</v>
      </c>
      <c r="C147" s="28" t="s">
        <v>200</v>
      </c>
      <c r="D147" s="29">
        <v>2008</v>
      </c>
      <c r="E147" s="29" t="s">
        <v>167</v>
      </c>
      <c r="F147" s="28" t="s">
        <v>20</v>
      </c>
      <c r="G147" s="30">
        <v>210000</v>
      </c>
      <c r="H147" s="28">
        <v>2</v>
      </c>
      <c r="I147" s="24">
        <f t="shared" si="5"/>
        <v>420000</v>
      </c>
      <c r="J147" s="28"/>
    </row>
    <row r="148" spans="1:11" s="37" customFormat="1" x14ac:dyDescent="0.25">
      <c r="A148" s="21"/>
      <c r="B148" s="27" t="s">
        <v>31</v>
      </c>
      <c r="C148" s="28" t="s">
        <v>222</v>
      </c>
      <c r="D148" s="29">
        <v>2011</v>
      </c>
      <c r="E148" s="29" t="s">
        <v>167</v>
      </c>
      <c r="F148" s="28" t="s">
        <v>20</v>
      </c>
      <c r="G148" s="30">
        <v>300000</v>
      </c>
      <c r="H148" s="28">
        <v>4</v>
      </c>
      <c r="I148" s="24">
        <f t="shared" si="5"/>
        <v>1200000</v>
      </c>
      <c r="J148" s="28"/>
    </row>
    <row r="149" spans="1:11" s="37" customFormat="1" x14ac:dyDescent="0.25">
      <c r="A149" s="21"/>
      <c r="B149" s="27" t="s">
        <v>31</v>
      </c>
      <c r="C149" s="28" t="s">
        <v>228</v>
      </c>
      <c r="D149" s="29">
        <v>2012</v>
      </c>
      <c r="E149" s="29" t="s">
        <v>167</v>
      </c>
      <c r="F149" s="28" t="s">
        <v>20</v>
      </c>
      <c r="G149" s="30">
        <v>420000</v>
      </c>
      <c r="H149" s="28">
        <v>1</v>
      </c>
      <c r="I149" s="24">
        <f t="shared" si="5"/>
        <v>420000</v>
      </c>
      <c r="J149" s="28"/>
    </row>
    <row r="150" spans="1:11" s="37" customFormat="1" x14ac:dyDescent="0.25">
      <c r="A150" s="21"/>
      <c r="B150" s="27" t="s">
        <v>31</v>
      </c>
      <c r="C150" s="28" t="s">
        <v>240</v>
      </c>
      <c r="D150" s="29">
        <v>2013</v>
      </c>
      <c r="E150" s="29" t="s">
        <v>167</v>
      </c>
      <c r="F150" s="28" t="s">
        <v>20</v>
      </c>
      <c r="G150" s="30">
        <v>450000</v>
      </c>
      <c r="H150" s="28">
        <v>4</v>
      </c>
      <c r="I150" s="24">
        <f t="shared" si="5"/>
        <v>1800000</v>
      </c>
      <c r="J150" s="28"/>
    </row>
    <row r="151" spans="1:11" s="37" customFormat="1" x14ac:dyDescent="0.25">
      <c r="A151" s="21"/>
      <c r="B151" s="27" t="s">
        <v>31</v>
      </c>
      <c r="C151" s="28" t="s">
        <v>243</v>
      </c>
      <c r="D151" s="29">
        <v>2013</v>
      </c>
      <c r="E151" s="29" t="s">
        <v>167</v>
      </c>
      <c r="F151" s="28" t="s">
        <v>20</v>
      </c>
      <c r="G151" s="30">
        <v>450000</v>
      </c>
      <c r="H151" s="28">
        <v>2</v>
      </c>
      <c r="I151" s="24">
        <f t="shared" si="5"/>
        <v>900000</v>
      </c>
      <c r="J151" s="28"/>
    </row>
    <row r="152" spans="1:11" s="37" customFormat="1" x14ac:dyDescent="0.25">
      <c r="A152" s="21"/>
      <c r="B152" s="27" t="s">
        <v>31</v>
      </c>
      <c r="C152" s="28" t="s">
        <v>248</v>
      </c>
      <c r="D152" s="29">
        <v>2013</v>
      </c>
      <c r="E152" s="29" t="s">
        <v>167</v>
      </c>
      <c r="F152" s="28" t="s">
        <v>20</v>
      </c>
      <c r="G152" s="30">
        <v>590000</v>
      </c>
      <c r="H152" s="28">
        <v>1</v>
      </c>
      <c r="I152" s="24">
        <f t="shared" si="5"/>
        <v>590000</v>
      </c>
      <c r="J152" s="28"/>
    </row>
    <row r="153" spans="1:11" s="37" customFormat="1" x14ac:dyDescent="0.25">
      <c r="A153" s="21"/>
      <c r="B153" s="27" t="s">
        <v>31</v>
      </c>
      <c r="C153" s="28" t="s">
        <v>252</v>
      </c>
      <c r="D153" s="29">
        <v>2013</v>
      </c>
      <c r="E153" s="29" t="s">
        <v>167</v>
      </c>
      <c r="F153" s="28" t="s">
        <v>20</v>
      </c>
      <c r="G153" s="30">
        <v>450000</v>
      </c>
      <c r="H153" s="28">
        <v>2</v>
      </c>
      <c r="I153" s="24">
        <f t="shared" si="5"/>
        <v>900000</v>
      </c>
      <c r="J153" s="28"/>
    </row>
    <row r="154" spans="1:11" s="37" customFormat="1" x14ac:dyDescent="0.25">
      <c r="A154" s="21"/>
      <c r="B154" s="27" t="s">
        <v>193</v>
      </c>
      <c r="C154" s="28" t="s">
        <v>194</v>
      </c>
      <c r="D154" s="29">
        <v>2008</v>
      </c>
      <c r="E154" s="29" t="s">
        <v>173</v>
      </c>
      <c r="F154" s="28" t="s">
        <v>20</v>
      </c>
      <c r="G154" s="30">
        <v>155000</v>
      </c>
      <c r="H154" s="28">
        <f>26-9</f>
        <v>17</v>
      </c>
      <c r="I154" s="24">
        <f t="shared" si="5"/>
        <v>2635000</v>
      </c>
      <c r="J154" s="31"/>
    </row>
    <row r="155" spans="1:11" s="37" customFormat="1" x14ac:dyDescent="0.25">
      <c r="A155" s="21"/>
      <c r="B155" s="27" t="s">
        <v>235</v>
      </c>
      <c r="C155" s="28" t="s">
        <v>236</v>
      </c>
      <c r="D155" s="29">
        <v>2012</v>
      </c>
      <c r="E155" s="29" t="s">
        <v>167</v>
      </c>
      <c r="F155" s="28" t="s">
        <v>232</v>
      </c>
      <c r="G155" s="30">
        <v>1800000</v>
      </c>
      <c r="H155" s="28">
        <v>1</v>
      </c>
      <c r="I155" s="24">
        <f t="shared" si="5"/>
        <v>1800000</v>
      </c>
      <c r="J155" s="28"/>
    </row>
    <row r="156" spans="1:11" s="37" customFormat="1" x14ac:dyDescent="0.25">
      <c r="A156" s="21"/>
      <c r="B156" s="27" t="s">
        <v>237</v>
      </c>
      <c r="C156" s="28" t="s">
        <v>238</v>
      </c>
      <c r="D156" s="29">
        <v>2012</v>
      </c>
      <c r="E156" s="29" t="s">
        <v>167</v>
      </c>
      <c r="F156" s="28" t="s">
        <v>232</v>
      </c>
      <c r="G156" s="30">
        <v>590000</v>
      </c>
      <c r="H156" s="28">
        <v>1</v>
      </c>
      <c r="I156" s="24">
        <f t="shared" si="5"/>
        <v>590000</v>
      </c>
      <c r="J156" s="28"/>
    </row>
    <row r="157" spans="1:11" s="37" customFormat="1" x14ac:dyDescent="0.25">
      <c r="A157" s="21"/>
      <c r="B157" s="27" t="s">
        <v>208</v>
      </c>
      <c r="C157" s="28" t="s">
        <v>209</v>
      </c>
      <c r="D157" s="29">
        <v>2009</v>
      </c>
      <c r="E157" s="29" t="s">
        <v>167</v>
      </c>
      <c r="F157" s="28" t="s">
        <v>20</v>
      </c>
      <c r="G157" s="30">
        <v>210000</v>
      </c>
      <c r="H157" s="28">
        <v>1</v>
      </c>
      <c r="I157" s="24">
        <f t="shared" si="5"/>
        <v>210000</v>
      </c>
      <c r="J157" s="28"/>
    </row>
    <row r="158" spans="1:11" s="37" customFormat="1" x14ac:dyDescent="0.25">
      <c r="A158" s="21"/>
      <c r="B158" s="27" t="s">
        <v>49</v>
      </c>
      <c r="C158" s="28" t="s">
        <v>50</v>
      </c>
      <c r="D158" s="29">
        <v>2010</v>
      </c>
      <c r="E158" s="13" t="s">
        <v>73</v>
      </c>
      <c r="F158" s="28" t="s">
        <v>20</v>
      </c>
      <c r="G158" s="30">
        <v>240000</v>
      </c>
      <c r="H158" s="28">
        <v>3</v>
      </c>
      <c r="I158" s="24">
        <f t="shared" si="5"/>
        <v>720000</v>
      </c>
      <c r="J158" s="28"/>
      <c r="K158" s="38"/>
    </row>
    <row r="159" spans="1:11" s="37" customFormat="1" x14ac:dyDescent="0.25">
      <c r="A159" s="21"/>
      <c r="B159" s="27" t="s">
        <v>49</v>
      </c>
      <c r="C159" s="28" t="s">
        <v>211</v>
      </c>
      <c r="D159" s="29">
        <v>2010</v>
      </c>
      <c r="E159" s="29" t="s">
        <v>167</v>
      </c>
      <c r="F159" s="28" t="s">
        <v>20</v>
      </c>
      <c r="G159" s="30">
        <v>210000</v>
      </c>
      <c r="H159" s="28">
        <v>2</v>
      </c>
      <c r="I159" s="24">
        <f t="shared" si="5"/>
        <v>420000</v>
      </c>
      <c r="J159" s="28"/>
    </row>
    <row r="160" spans="1:11" s="66" customFormat="1" ht="18.75" customHeight="1" x14ac:dyDescent="0.25">
      <c r="A160" s="57"/>
      <c r="B160" s="64"/>
      <c r="C160" s="20"/>
      <c r="D160" s="61"/>
      <c r="E160" s="61"/>
      <c r="F160" s="20"/>
      <c r="G160" s="59"/>
      <c r="H160" s="62">
        <f>SUM(H129:H159)</f>
        <v>138</v>
      </c>
      <c r="I160" s="59"/>
      <c r="J160" s="65"/>
    </row>
    <row r="161" spans="1:10" ht="18.75" customHeight="1" x14ac:dyDescent="0.25">
      <c r="A161" s="14"/>
      <c r="B161" s="68" t="s">
        <v>72</v>
      </c>
      <c r="C161" s="69"/>
      <c r="D161" s="69"/>
      <c r="E161" s="69"/>
      <c r="F161" s="70"/>
      <c r="G161" s="15"/>
      <c r="H161" s="16"/>
      <c r="I161" s="17"/>
      <c r="J161" s="18"/>
    </row>
  </sheetData>
  <sortState ref="A12:M493">
    <sortCondition ref="B12:B493"/>
  </sortState>
  <mergeCells count="12">
    <mergeCell ref="A2:J2"/>
    <mergeCell ref="B161:F161"/>
    <mergeCell ref="J5:J7"/>
    <mergeCell ref="A3:J3"/>
    <mergeCell ref="A5:A7"/>
    <mergeCell ref="B5:B7"/>
    <mergeCell ref="C5:C7"/>
    <mergeCell ref="D5:D7"/>
    <mergeCell ref="E5:E7"/>
    <mergeCell ref="F5:F7"/>
    <mergeCell ref="G5:G7"/>
    <mergeCell ref="H5:I6"/>
  </mergeCells>
  <conditionalFormatting sqref="A5:I8 A160:B161 G160:J161 A9:J13 A15:J159 C160:F160 F14:J14">
    <cfRule type="cellIs" dxfId="11" priority="6" operator="equal">
      <formula>"Thanh lý"</formula>
    </cfRule>
  </conditionalFormatting>
  <conditionalFormatting sqref="A5:I8 A160:B161 G160:J161 A9:J13 A15:J159 C160:F160 F14:J14">
    <cfRule type="cellIs" dxfId="9" priority="5" operator="equal">
      <formula>"Thanh lý 2013"</formula>
    </cfRule>
  </conditionalFormatting>
  <conditionalFormatting sqref="E14">
    <cfRule type="cellIs" dxfId="7" priority="4" operator="equal">
      <formula>"Thanh lý"</formula>
    </cfRule>
  </conditionalFormatting>
  <conditionalFormatting sqref="E14">
    <cfRule type="cellIs" dxfId="5" priority="3" operator="equal">
      <formula>"Thanh lý 2013"</formula>
    </cfRule>
  </conditionalFormatting>
  <conditionalFormatting sqref="A14:D14">
    <cfRule type="cellIs" dxfId="3" priority="2" operator="equal">
      <formula>"Thanh lý"</formula>
    </cfRule>
  </conditionalFormatting>
  <conditionalFormatting sqref="A14:D14">
    <cfRule type="cellIs" dxfId="1" priority="1" operator="equal">
      <formula>"Thanh lý 2013"</formula>
    </cfRule>
  </conditionalFormatting>
  <pageMargins left="0.9" right="0.7" top="0.75" bottom="0.75" header="0.3" footer="0.3"/>
  <pageSetup scale="9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39"/>
  <sheetViews>
    <sheetView topLeftCell="A132" workbookViewId="0">
      <selection activeCell="G139" sqref="G139:I139"/>
    </sheetView>
  </sheetViews>
  <sheetFormatPr defaultRowHeight="15" x14ac:dyDescent="0.25"/>
  <cols>
    <col min="1" max="1" width="4.28515625" customWidth="1"/>
    <col min="2" max="2" width="39.85546875" customWidth="1"/>
    <col min="3" max="3" width="14.140625" customWidth="1"/>
    <col min="4" max="4" width="8.28515625" customWidth="1"/>
    <col min="5" max="5" width="14.28515625" customWidth="1"/>
    <col min="6" max="6" width="9.42578125" customWidth="1"/>
    <col min="7" max="7" width="9.85546875" customWidth="1"/>
    <col min="8" max="8" width="8.7109375" customWidth="1"/>
    <col min="9" max="9" width="10.5703125" customWidth="1"/>
    <col min="10" max="10" width="11.85546875" customWidth="1"/>
    <col min="11" max="11" width="40.85546875" customWidth="1"/>
  </cols>
  <sheetData>
    <row r="1" spans="1:11" ht="23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1" ht="16.5" x14ac:dyDescent="0.25">
      <c r="A2" s="77" t="s">
        <v>71</v>
      </c>
      <c r="B2" s="77"/>
      <c r="C2" s="77"/>
      <c r="D2" s="77"/>
      <c r="E2" s="77"/>
      <c r="F2" s="77"/>
      <c r="G2" s="77"/>
      <c r="H2" s="77"/>
      <c r="I2" s="77"/>
      <c r="J2" s="77"/>
    </row>
    <row r="3" spans="1:11" ht="16.5" customHeight="1" x14ac:dyDescent="0.25">
      <c r="A3" s="77"/>
      <c r="B3" s="77"/>
      <c r="C3" s="77"/>
      <c r="D3" s="77"/>
      <c r="E3" s="77"/>
      <c r="F3" s="77"/>
      <c r="G3" s="77"/>
      <c r="H3" s="77"/>
      <c r="I3" s="77"/>
      <c r="J3" s="77"/>
    </row>
    <row r="4" spans="1:11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x14ac:dyDescent="0.25">
      <c r="A5" s="71" t="s">
        <v>0</v>
      </c>
      <c r="B5" s="71" t="s">
        <v>1</v>
      </c>
      <c r="C5" s="71" t="s">
        <v>2</v>
      </c>
      <c r="D5" s="74" t="s">
        <v>3</v>
      </c>
      <c r="E5" s="74" t="s">
        <v>4</v>
      </c>
      <c r="F5" s="85" t="s">
        <v>5</v>
      </c>
      <c r="G5" s="71" t="s">
        <v>6</v>
      </c>
      <c r="H5" s="78" t="s">
        <v>7</v>
      </c>
      <c r="I5" s="79"/>
      <c r="J5" s="82" t="s">
        <v>8</v>
      </c>
    </row>
    <row r="6" spans="1:11" x14ac:dyDescent="0.25">
      <c r="A6" s="72"/>
      <c r="B6" s="72"/>
      <c r="C6" s="72"/>
      <c r="D6" s="75"/>
      <c r="E6" s="75"/>
      <c r="F6" s="86"/>
      <c r="G6" s="72"/>
      <c r="H6" s="80"/>
      <c r="I6" s="81"/>
      <c r="J6" s="83"/>
    </row>
    <row r="7" spans="1:11" x14ac:dyDescent="0.25">
      <c r="A7" s="73"/>
      <c r="B7" s="73"/>
      <c r="C7" s="73"/>
      <c r="D7" s="76"/>
      <c r="E7" s="76"/>
      <c r="F7" s="87"/>
      <c r="G7" s="73"/>
      <c r="H7" s="2" t="s">
        <v>9</v>
      </c>
      <c r="I7" s="3" t="s">
        <v>10</v>
      </c>
      <c r="J7" s="84"/>
    </row>
    <row r="8" spans="1:11" x14ac:dyDescent="0.25">
      <c r="A8" s="3" t="s">
        <v>11</v>
      </c>
      <c r="B8" s="3" t="s">
        <v>12</v>
      </c>
      <c r="C8" s="3" t="s">
        <v>13</v>
      </c>
      <c r="D8" s="3" t="s">
        <v>14</v>
      </c>
      <c r="E8" s="4"/>
      <c r="F8" s="3" t="s">
        <v>15</v>
      </c>
      <c r="G8" s="5" t="s">
        <v>16</v>
      </c>
      <c r="H8" s="5" t="s">
        <v>17</v>
      </c>
      <c r="I8" s="5" t="s">
        <v>18</v>
      </c>
      <c r="J8" s="6">
        <v>6</v>
      </c>
    </row>
    <row r="9" spans="1:11" s="19" customFormat="1" ht="15" customHeight="1" x14ac:dyDescent="0.25">
      <c r="A9" s="21"/>
      <c r="B9" s="32" t="s">
        <v>27</v>
      </c>
      <c r="C9" s="10">
        <v>5001835</v>
      </c>
      <c r="D9" s="7">
        <v>2009</v>
      </c>
      <c r="E9" s="29" t="s">
        <v>255</v>
      </c>
      <c r="F9" s="8" t="s">
        <v>20</v>
      </c>
      <c r="G9" s="9">
        <v>1100000</v>
      </c>
      <c r="H9" s="8">
        <v>90</v>
      </c>
      <c r="I9" s="9">
        <f t="shared" ref="I9:I34" si="0">G9*H9</f>
        <v>99000000</v>
      </c>
      <c r="J9" s="8"/>
      <c r="K9" s="49" t="s">
        <v>254</v>
      </c>
    </row>
    <row r="10" spans="1:11" s="19" customFormat="1" ht="15" customHeight="1" x14ac:dyDescent="0.25">
      <c r="A10" s="21"/>
      <c r="B10" s="27" t="s">
        <v>22</v>
      </c>
      <c r="C10" s="28">
        <v>5001217</v>
      </c>
      <c r="D10" s="23">
        <v>2006</v>
      </c>
      <c r="E10" s="29" t="s">
        <v>255</v>
      </c>
      <c r="F10" s="28" t="s">
        <v>19</v>
      </c>
      <c r="G10" s="24">
        <v>550000</v>
      </c>
      <c r="H10" s="13">
        <v>107</v>
      </c>
      <c r="I10" s="24">
        <f t="shared" si="0"/>
        <v>58850000</v>
      </c>
      <c r="J10" s="13"/>
      <c r="K10" s="13"/>
    </row>
    <row r="11" spans="1:11" s="19" customFormat="1" ht="15" customHeight="1" x14ac:dyDescent="0.25">
      <c r="A11" s="21"/>
      <c r="B11" s="27" t="s">
        <v>22</v>
      </c>
      <c r="C11" s="28">
        <v>5001334</v>
      </c>
      <c r="D11" s="23">
        <v>2006</v>
      </c>
      <c r="E11" s="29" t="s">
        <v>255</v>
      </c>
      <c r="F11" s="28" t="s">
        <v>19</v>
      </c>
      <c r="G11" s="24">
        <v>660000</v>
      </c>
      <c r="H11" s="13">
        <v>100</v>
      </c>
      <c r="I11" s="24">
        <f t="shared" si="0"/>
        <v>66000000</v>
      </c>
      <c r="J11" s="13"/>
      <c r="K11" s="13"/>
    </row>
    <row r="12" spans="1:11" s="19" customFormat="1" ht="15" customHeight="1" x14ac:dyDescent="0.25">
      <c r="A12" s="21"/>
      <c r="B12" s="32" t="s">
        <v>22</v>
      </c>
      <c r="C12" s="10">
        <v>5001217</v>
      </c>
      <c r="D12" s="7">
        <v>2006</v>
      </c>
      <c r="E12" s="29" t="s">
        <v>255</v>
      </c>
      <c r="F12" s="8" t="s">
        <v>19</v>
      </c>
      <c r="G12" s="9">
        <v>550000</v>
      </c>
      <c r="H12" s="8">
        <v>53</v>
      </c>
      <c r="I12" s="9">
        <f t="shared" si="0"/>
        <v>29150000</v>
      </c>
      <c r="J12" s="8"/>
      <c r="K12" s="49" t="s">
        <v>254</v>
      </c>
    </row>
    <row r="13" spans="1:11" s="19" customFormat="1" ht="15" customHeight="1" x14ac:dyDescent="0.25">
      <c r="A13" s="21"/>
      <c r="B13" s="27" t="s">
        <v>256</v>
      </c>
      <c r="C13" s="28">
        <v>5001188</v>
      </c>
      <c r="D13" s="23">
        <v>2005</v>
      </c>
      <c r="E13" s="29" t="s">
        <v>255</v>
      </c>
      <c r="F13" s="28" t="s">
        <v>19</v>
      </c>
      <c r="G13" s="24">
        <v>550000</v>
      </c>
      <c r="H13" s="13">
        <v>50</v>
      </c>
      <c r="I13" s="24">
        <f t="shared" si="0"/>
        <v>27500000</v>
      </c>
      <c r="J13" s="13"/>
      <c r="K13" s="13"/>
    </row>
    <row r="14" spans="1:11" s="19" customFormat="1" ht="15" customHeight="1" x14ac:dyDescent="0.25">
      <c r="A14" s="21"/>
      <c r="B14" s="27" t="s">
        <v>184</v>
      </c>
      <c r="C14" s="28">
        <v>5001691</v>
      </c>
      <c r="D14" s="23">
        <v>2008</v>
      </c>
      <c r="E14" s="29" t="s">
        <v>255</v>
      </c>
      <c r="F14" s="28" t="s">
        <v>19</v>
      </c>
      <c r="G14" s="24">
        <v>840000</v>
      </c>
      <c r="H14" s="13">
        <v>6</v>
      </c>
      <c r="I14" s="24">
        <f t="shared" si="0"/>
        <v>5040000</v>
      </c>
      <c r="J14" s="13"/>
      <c r="K14" s="13"/>
    </row>
    <row r="15" spans="1:11" s="19" customFormat="1" ht="15" customHeight="1" x14ac:dyDescent="0.25">
      <c r="A15" s="21"/>
      <c r="B15" s="32" t="s">
        <v>184</v>
      </c>
      <c r="C15" s="10">
        <v>5001691</v>
      </c>
      <c r="D15" s="7">
        <v>2008</v>
      </c>
      <c r="E15" s="29" t="s">
        <v>255</v>
      </c>
      <c r="F15" s="8" t="s">
        <v>19</v>
      </c>
      <c r="G15" s="9">
        <v>840000</v>
      </c>
      <c r="H15" s="8">
        <v>32</v>
      </c>
      <c r="I15" s="9">
        <f t="shared" si="0"/>
        <v>26880000</v>
      </c>
      <c r="J15" s="8"/>
      <c r="K15" s="49" t="s">
        <v>254</v>
      </c>
    </row>
    <row r="16" spans="1:11" s="19" customFormat="1" x14ac:dyDescent="0.25">
      <c r="A16" s="21"/>
      <c r="B16" s="27" t="s">
        <v>23</v>
      </c>
      <c r="C16" s="28">
        <v>5001342</v>
      </c>
      <c r="D16" s="23">
        <v>2006</v>
      </c>
      <c r="E16" s="29" t="s">
        <v>255</v>
      </c>
      <c r="F16" s="28" t="s">
        <v>20</v>
      </c>
      <c r="G16" s="24">
        <v>660000</v>
      </c>
      <c r="H16" s="13">
        <v>90</v>
      </c>
      <c r="I16" s="24">
        <f t="shared" si="0"/>
        <v>59400000</v>
      </c>
      <c r="J16" s="13"/>
      <c r="K16" s="24"/>
    </row>
    <row r="17" spans="1:11" s="19" customFormat="1" x14ac:dyDescent="0.25">
      <c r="A17" s="21"/>
      <c r="B17" s="27" t="s">
        <v>96</v>
      </c>
      <c r="C17" s="28">
        <v>5000779</v>
      </c>
      <c r="D17" s="23">
        <v>2000</v>
      </c>
      <c r="E17" s="29" t="s">
        <v>255</v>
      </c>
      <c r="F17" s="28" t="s">
        <v>19</v>
      </c>
      <c r="G17" s="24">
        <v>489500</v>
      </c>
      <c r="H17" s="39">
        <f>100-44-16</f>
        <v>40</v>
      </c>
      <c r="I17" s="24">
        <f t="shared" si="0"/>
        <v>19580000</v>
      </c>
      <c r="J17" s="13"/>
      <c r="K17" s="24"/>
    </row>
    <row r="18" spans="1:11" s="19" customFormat="1" x14ac:dyDescent="0.25">
      <c r="A18" s="21"/>
      <c r="B18" s="27" t="s">
        <v>82</v>
      </c>
      <c r="C18" s="28">
        <v>5001004</v>
      </c>
      <c r="D18" s="23">
        <v>2002</v>
      </c>
      <c r="E18" s="29" t="s">
        <v>255</v>
      </c>
      <c r="F18" s="28" t="s">
        <v>19</v>
      </c>
      <c r="G18" s="24">
        <v>462000</v>
      </c>
      <c r="H18" s="13">
        <v>90</v>
      </c>
      <c r="I18" s="24">
        <f t="shared" si="0"/>
        <v>41580000</v>
      </c>
      <c r="J18" s="13"/>
      <c r="K18" s="24"/>
    </row>
    <row r="19" spans="1:11" s="19" customFormat="1" x14ac:dyDescent="0.25">
      <c r="A19" s="21"/>
      <c r="B19" s="27" t="s">
        <v>82</v>
      </c>
      <c r="C19" s="28">
        <v>5001105</v>
      </c>
      <c r="D19" s="23">
        <v>2004</v>
      </c>
      <c r="E19" s="29" t="s">
        <v>255</v>
      </c>
      <c r="F19" s="28" t="s">
        <v>19</v>
      </c>
      <c r="G19" s="24">
        <v>514500</v>
      </c>
      <c r="H19" s="13">
        <f>125-40</f>
        <v>85</v>
      </c>
      <c r="I19" s="24">
        <f t="shared" si="0"/>
        <v>43732500</v>
      </c>
      <c r="J19" s="13"/>
      <c r="K19" s="24"/>
    </row>
    <row r="20" spans="1:11" s="19" customFormat="1" ht="15" customHeight="1" x14ac:dyDescent="0.25">
      <c r="A20" s="21"/>
      <c r="B20" s="36" t="s">
        <v>82</v>
      </c>
      <c r="C20" s="28">
        <v>5001004</v>
      </c>
      <c r="D20" s="29">
        <v>2002</v>
      </c>
      <c r="E20" s="29" t="s">
        <v>119</v>
      </c>
      <c r="F20" s="28" t="s">
        <v>19</v>
      </c>
      <c r="G20" s="30">
        <v>462000</v>
      </c>
      <c r="H20" s="28">
        <v>75</v>
      </c>
      <c r="I20" s="30">
        <f t="shared" si="0"/>
        <v>34650000</v>
      </c>
      <c r="J20" s="28"/>
      <c r="K20" s="36" t="s">
        <v>257</v>
      </c>
    </row>
    <row r="21" spans="1:11" s="19" customFormat="1" ht="15" customHeight="1" x14ac:dyDescent="0.25">
      <c r="A21" s="21"/>
      <c r="B21" s="33" t="s">
        <v>82</v>
      </c>
      <c r="C21" s="10">
        <v>5001004</v>
      </c>
      <c r="D21" s="11">
        <v>2002</v>
      </c>
      <c r="E21" s="11" t="s">
        <v>119</v>
      </c>
      <c r="F21" s="10" t="s">
        <v>19</v>
      </c>
      <c r="G21" s="12">
        <v>462000</v>
      </c>
      <c r="H21" s="10">
        <v>142</v>
      </c>
      <c r="I21" s="12">
        <f t="shared" si="0"/>
        <v>65604000</v>
      </c>
      <c r="J21" s="10"/>
      <c r="K21" s="36" t="s">
        <v>258</v>
      </c>
    </row>
    <row r="22" spans="1:11" s="19" customFormat="1" ht="15" customHeight="1" x14ac:dyDescent="0.25">
      <c r="A22" s="21"/>
      <c r="B22" s="43" t="s">
        <v>82</v>
      </c>
      <c r="C22" s="28">
        <v>5001004</v>
      </c>
      <c r="D22" s="23">
        <v>2002</v>
      </c>
      <c r="E22" s="23" t="s">
        <v>147</v>
      </c>
      <c r="F22" s="13" t="s">
        <v>19</v>
      </c>
      <c r="G22" s="24">
        <v>462000</v>
      </c>
      <c r="H22" s="13">
        <v>20</v>
      </c>
      <c r="I22" s="24">
        <f t="shared" si="0"/>
        <v>9240000</v>
      </c>
      <c r="J22" s="13"/>
      <c r="K22" s="49" t="s">
        <v>254</v>
      </c>
    </row>
    <row r="23" spans="1:11" s="19" customFormat="1" ht="15" customHeight="1" x14ac:dyDescent="0.25">
      <c r="A23" s="21"/>
      <c r="B23" s="32" t="s">
        <v>82</v>
      </c>
      <c r="C23" s="10">
        <v>5001105</v>
      </c>
      <c r="D23" s="7">
        <v>2004</v>
      </c>
      <c r="E23" s="7" t="s">
        <v>147</v>
      </c>
      <c r="F23" s="8" t="s">
        <v>19</v>
      </c>
      <c r="G23" s="9">
        <v>514500</v>
      </c>
      <c r="H23" s="8">
        <v>60</v>
      </c>
      <c r="I23" s="9">
        <f t="shared" si="0"/>
        <v>30870000</v>
      </c>
      <c r="J23" s="8"/>
      <c r="K23" s="49" t="s">
        <v>254</v>
      </c>
    </row>
    <row r="24" spans="1:11" s="38" customFormat="1" ht="18.75" customHeight="1" x14ac:dyDescent="0.25">
      <c r="A24" s="21"/>
      <c r="B24" s="27" t="s">
        <v>62</v>
      </c>
      <c r="C24" s="39" t="s">
        <v>63</v>
      </c>
      <c r="D24" s="29">
        <v>2012</v>
      </c>
      <c r="E24" s="13" t="s">
        <v>73</v>
      </c>
      <c r="F24" s="28" t="s">
        <v>20</v>
      </c>
      <c r="G24" s="30">
        <v>1180000</v>
      </c>
      <c r="H24" s="28">
        <v>13</v>
      </c>
      <c r="I24" s="24">
        <f t="shared" si="0"/>
        <v>15340000</v>
      </c>
      <c r="J24" s="28"/>
    </row>
    <row r="25" spans="1:11" s="38" customFormat="1" ht="18.75" customHeight="1" x14ac:dyDescent="0.25">
      <c r="A25" s="21"/>
      <c r="B25" s="36" t="s">
        <v>62</v>
      </c>
      <c r="C25" s="28" t="s">
        <v>92</v>
      </c>
      <c r="D25" s="29">
        <v>2012</v>
      </c>
      <c r="E25" s="45" t="s">
        <v>81</v>
      </c>
      <c r="F25" s="28" t="s">
        <v>20</v>
      </c>
      <c r="G25" s="30">
        <v>1160000</v>
      </c>
      <c r="H25" s="28">
        <v>1</v>
      </c>
      <c r="I25" s="24">
        <f t="shared" si="0"/>
        <v>1160000</v>
      </c>
      <c r="J25" s="28"/>
    </row>
    <row r="26" spans="1:11" s="38" customFormat="1" x14ac:dyDescent="0.25">
      <c r="A26" s="21"/>
      <c r="B26" s="36" t="s">
        <v>62</v>
      </c>
      <c r="C26" s="28" t="s">
        <v>93</v>
      </c>
      <c r="D26" s="29">
        <v>2012</v>
      </c>
      <c r="E26" s="45" t="s">
        <v>81</v>
      </c>
      <c r="F26" s="28" t="s">
        <v>20</v>
      </c>
      <c r="G26" s="30">
        <v>1180000</v>
      </c>
      <c r="H26" s="28">
        <v>65</v>
      </c>
      <c r="I26" s="24">
        <f t="shared" si="0"/>
        <v>76700000</v>
      </c>
      <c r="J26" s="28"/>
    </row>
    <row r="27" spans="1:11" s="38" customFormat="1" x14ac:dyDescent="0.25">
      <c r="A27" s="21"/>
      <c r="B27" s="36" t="s">
        <v>62</v>
      </c>
      <c r="C27" s="28" t="s">
        <v>95</v>
      </c>
      <c r="D27" s="29">
        <v>2012</v>
      </c>
      <c r="E27" s="29" t="s">
        <v>94</v>
      </c>
      <c r="F27" s="28" t="s">
        <v>20</v>
      </c>
      <c r="G27" s="30">
        <v>1180000</v>
      </c>
      <c r="H27" s="28">
        <v>41</v>
      </c>
      <c r="I27" s="24">
        <f t="shared" si="0"/>
        <v>48380000</v>
      </c>
      <c r="J27" s="31"/>
    </row>
    <row r="28" spans="1:11" s="38" customFormat="1" x14ac:dyDescent="0.25">
      <c r="A28" s="21"/>
      <c r="B28" s="27" t="s">
        <v>116</v>
      </c>
      <c r="C28" s="28" t="s">
        <v>117</v>
      </c>
      <c r="D28" s="29">
        <v>2012</v>
      </c>
      <c r="E28" s="45" t="s">
        <v>118</v>
      </c>
      <c r="F28" s="28" t="s">
        <v>20</v>
      </c>
      <c r="G28" s="30">
        <v>1180000</v>
      </c>
      <c r="H28" s="28">
        <v>30</v>
      </c>
      <c r="I28" s="24">
        <f t="shared" si="0"/>
        <v>35400000</v>
      </c>
      <c r="J28" s="46"/>
    </row>
    <row r="29" spans="1:11" s="38" customFormat="1" x14ac:dyDescent="0.25">
      <c r="A29" s="21"/>
      <c r="B29" s="36" t="s">
        <v>62</v>
      </c>
      <c r="C29" s="28" t="s">
        <v>95</v>
      </c>
      <c r="D29" s="29">
        <v>2012</v>
      </c>
      <c r="E29" s="45" t="s">
        <v>118</v>
      </c>
      <c r="F29" s="28" t="s">
        <v>20</v>
      </c>
      <c r="G29" s="30">
        <v>1180000</v>
      </c>
      <c r="H29" s="28">
        <v>9</v>
      </c>
      <c r="I29" s="24">
        <f t="shared" si="0"/>
        <v>10620000</v>
      </c>
      <c r="J29" s="46"/>
    </row>
    <row r="30" spans="1:11" s="38" customFormat="1" x14ac:dyDescent="0.25">
      <c r="A30" s="21"/>
      <c r="B30" s="27" t="s">
        <v>116</v>
      </c>
      <c r="C30" s="28" t="s">
        <v>231</v>
      </c>
      <c r="D30" s="29">
        <v>2012</v>
      </c>
      <c r="E30" s="29" t="s">
        <v>167</v>
      </c>
      <c r="F30" s="28" t="s">
        <v>232</v>
      </c>
      <c r="G30" s="30">
        <v>1180000</v>
      </c>
      <c r="H30" s="28">
        <v>280</v>
      </c>
      <c r="I30" s="24">
        <f t="shared" si="0"/>
        <v>330400000</v>
      </c>
      <c r="J30" s="28"/>
    </row>
    <row r="31" spans="1:11" s="38" customFormat="1" ht="18.75" customHeight="1" x14ac:dyDescent="0.25">
      <c r="A31" s="21"/>
      <c r="B31" s="36" t="s">
        <v>183</v>
      </c>
      <c r="C31" s="28">
        <v>5001526</v>
      </c>
      <c r="D31" s="29">
        <v>2007</v>
      </c>
      <c r="E31" s="29" t="s">
        <v>167</v>
      </c>
      <c r="F31" s="28" t="s">
        <v>19</v>
      </c>
      <c r="G31" s="30">
        <v>710000</v>
      </c>
      <c r="H31" s="28">
        <f>140-40</f>
        <v>100</v>
      </c>
      <c r="I31" s="24">
        <f t="shared" si="0"/>
        <v>71000000</v>
      </c>
      <c r="J31" s="31"/>
    </row>
    <row r="32" spans="1:11" s="38" customFormat="1" ht="18.75" customHeight="1" x14ac:dyDescent="0.25">
      <c r="A32" s="21"/>
      <c r="B32" s="22" t="s">
        <v>96</v>
      </c>
      <c r="C32" s="28">
        <v>5000632</v>
      </c>
      <c r="D32" s="23">
        <v>1999</v>
      </c>
      <c r="E32" s="45" t="s">
        <v>118</v>
      </c>
      <c r="F32" s="13" t="s">
        <v>19</v>
      </c>
      <c r="G32" s="24">
        <v>492500</v>
      </c>
      <c r="H32" s="13">
        <v>78</v>
      </c>
      <c r="I32" s="24">
        <f t="shared" si="0"/>
        <v>38415000</v>
      </c>
      <c r="J32" s="46"/>
    </row>
    <row r="33" spans="1:10" s="38" customFormat="1" ht="18.75" customHeight="1" x14ac:dyDescent="0.25">
      <c r="A33" s="21"/>
      <c r="B33" s="22" t="s">
        <v>96</v>
      </c>
      <c r="C33" s="28">
        <v>5000779</v>
      </c>
      <c r="D33" s="23">
        <v>2000</v>
      </c>
      <c r="E33" s="45" t="s">
        <v>118</v>
      </c>
      <c r="F33" s="13" t="s">
        <v>19</v>
      </c>
      <c r="G33" s="24">
        <v>489500</v>
      </c>
      <c r="H33" s="13">
        <v>18</v>
      </c>
      <c r="I33" s="24">
        <f t="shared" si="0"/>
        <v>8811000</v>
      </c>
      <c r="J33" s="46"/>
    </row>
    <row r="34" spans="1:10" s="38" customFormat="1" ht="18.75" customHeight="1" x14ac:dyDescent="0.25">
      <c r="A34" s="21"/>
      <c r="B34" s="27" t="s">
        <v>96</v>
      </c>
      <c r="C34" s="28">
        <v>5000779</v>
      </c>
      <c r="D34" s="23">
        <v>2000</v>
      </c>
      <c r="E34" s="45" t="s">
        <v>118</v>
      </c>
      <c r="F34" s="28" t="s">
        <v>19</v>
      </c>
      <c r="G34" s="24">
        <v>489500</v>
      </c>
      <c r="H34" s="28">
        <v>16</v>
      </c>
      <c r="I34" s="24">
        <f t="shared" si="0"/>
        <v>7832000</v>
      </c>
      <c r="J34" s="46"/>
    </row>
    <row r="35" spans="1:10" s="38" customFormat="1" ht="18.75" customHeight="1" x14ac:dyDescent="0.25">
      <c r="A35" s="21"/>
      <c r="B35" s="43" t="s">
        <v>96</v>
      </c>
      <c r="C35" s="44" t="s">
        <v>146</v>
      </c>
      <c r="D35" s="23"/>
      <c r="E35" s="23" t="s">
        <v>147</v>
      </c>
      <c r="F35" s="13" t="s">
        <v>19</v>
      </c>
      <c r="G35" s="24">
        <v>950000</v>
      </c>
      <c r="H35" s="13">
        <v>20</v>
      </c>
      <c r="I35" s="24">
        <f>G35 *H35</f>
        <v>19000000</v>
      </c>
      <c r="J35" s="47"/>
    </row>
    <row r="36" spans="1:10" s="38" customFormat="1" ht="18.75" customHeight="1" x14ac:dyDescent="0.25">
      <c r="A36" s="21"/>
      <c r="B36" s="43" t="s">
        <v>82</v>
      </c>
      <c r="C36" s="28">
        <v>5001004</v>
      </c>
      <c r="D36" s="23">
        <v>2002</v>
      </c>
      <c r="E36" s="23" t="s">
        <v>81</v>
      </c>
      <c r="F36" s="13" t="s">
        <v>19</v>
      </c>
      <c r="G36" s="24">
        <v>462000</v>
      </c>
      <c r="H36" s="13">
        <v>9</v>
      </c>
      <c r="I36" s="24">
        <f t="shared" ref="I36:I48" si="1">G36*H36</f>
        <v>4158000</v>
      </c>
      <c r="J36" s="13"/>
    </row>
    <row r="37" spans="1:10" s="38" customFormat="1" ht="18.75" customHeight="1" x14ac:dyDescent="0.25">
      <c r="A37" s="21"/>
      <c r="B37" s="22" t="s">
        <v>82</v>
      </c>
      <c r="C37" s="28">
        <v>5001004</v>
      </c>
      <c r="D37" s="23">
        <v>2002</v>
      </c>
      <c r="E37" s="45" t="s">
        <v>118</v>
      </c>
      <c r="F37" s="13" t="s">
        <v>19</v>
      </c>
      <c r="G37" s="24">
        <v>462000</v>
      </c>
      <c r="H37" s="13">
        <v>22</v>
      </c>
      <c r="I37" s="24">
        <f t="shared" si="1"/>
        <v>10164000</v>
      </c>
      <c r="J37" s="46"/>
    </row>
    <row r="38" spans="1:10" s="38" customFormat="1" ht="18.75" customHeight="1" x14ac:dyDescent="0.25">
      <c r="A38" s="21"/>
      <c r="B38" s="27" t="s">
        <v>82</v>
      </c>
      <c r="C38" s="28">
        <v>5001105</v>
      </c>
      <c r="D38" s="23">
        <v>2004</v>
      </c>
      <c r="E38" s="45" t="s">
        <v>118</v>
      </c>
      <c r="F38" s="28" t="s">
        <v>19</v>
      </c>
      <c r="G38" s="24">
        <v>514500</v>
      </c>
      <c r="H38" s="13">
        <v>40</v>
      </c>
      <c r="I38" s="24">
        <f t="shared" si="1"/>
        <v>20580000</v>
      </c>
      <c r="J38" s="46"/>
    </row>
    <row r="39" spans="1:10" s="38" customFormat="1" ht="18.75" customHeight="1" x14ac:dyDescent="0.25">
      <c r="A39" s="21"/>
      <c r="B39" s="22" t="s">
        <v>82</v>
      </c>
      <c r="C39" s="28">
        <v>5001004</v>
      </c>
      <c r="D39" s="23">
        <v>2002</v>
      </c>
      <c r="E39" s="23" t="s">
        <v>165</v>
      </c>
      <c r="F39" s="13" t="s">
        <v>19</v>
      </c>
      <c r="G39" s="24">
        <v>462000</v>
      </c>
      <c r="H39" s="13">
        <v>3</v>
      </c>
      <c r="I39" s="24">
        <f t="shared" si="1"/>
        <v>1386000</v>
      </c>
      <c r="J39" s="13"/>
    </row>
    <row r="40" spans="1:10" s="38" customFormat="1" ht="18.75" customHeight="1" x14ac:dyDescent="0.25">
      <c r="A40" s="21"/>
      <c r="B40" s="27" t="s">
        <v>82</v>
      </c>
      <c r="C40" s="28">
        <v>5001105</v>
      </c>
      <c r="D40" s="23">
        <v>2004</v>
      </c>
      <c r="E40" s="45" t="s">
        <v>165</v>
      </c>
      <c r="F40" s="28" t="s">
        <v>19</v>
      </c>
      <c r="G40" s="24">
        <v>514500</v>
      </c>
      <c r="H40" s="13">
        <v>15</v>
      </c>
      <c r="I40" s="24">
        <f t="shared" si="1"/>
        <v>7717500</v>
      </c>
      <c r="J40" s="13"/>
    </row>
    <row r="41" spans="1:10" s="38" customFormat="1" ht="18.75" customHeight="1" x14ac:dyDescent="0.25">
      <c r="A41" s="21"/>
      <c r="B41" s="22" t="s">
        <v>23</v>
      </c>
      <c r="C41" s="39">
        <v>5001341</v>
      </c>
      <c r="D41" s="23">
        <v>2006</v>
      </c>
      <c r="E41" s="13" t="s">
        <v>73</v>
      </c>
      <c r="F41" s="13" t="s">
        <v>19</v>
      </c>
      <c r="G41" s="24">
        <v>660000</v>
      </c>
      <c r="H41" s="13">
        <v>30</v>
      </c>
      <c r="I41" s="24">
        <f t="shared" si="1"/>
        <v>19800000</v>
      </c>
      <c r="J41" s="13"/>
    </row>
    <row r="42" spans="1:10" s="38" customFormat="1" ht="18.75" customHeight="1" x14ac:dyDescent="0.25">
      <c r="A42" s="21"/>
      <c r="B42" s="22" t="s">
        <v>23</v>
      </c>
      <c r="C42" s="39">
        <v>5001343</v>
      </c>
      <c r="D42" s="23">
        <v>2006</v>
      </c>
      <c r="E42" s="13" t="s">
        <v>73</v>
      </c>
      <c r="F42" s="13" t="s">
        <v>19</v>
      </c>
      <c r="G42" s="24">
        <v>660000</v>
      </c>
      <c r="H42" s="13">
        <v>3</v>
      </c>
      <c r="I42" s="24">
        <f t="shared" si="1"/>
        <v>1980000</v>
      </c>
      <c r="J42" s="13"/>
    </row>
    <row r="43" spans="1:10" s="38" customFormat="1" ht="18.75" customHeight="1" x14ac:dyDescent="0.25">
      <c r="A43" s="21"/>
      <c r="B43" s="22" t="s">
        <v>23</v>
      </c>
      <c r="C43" s="39">
        <v>5001344</v>
      </c>
      <c r="D43" s="23">
        <v>2006</v>
      </c>
      <c r="E43" s="13" t="s">
        <v>73</v>
      </c>
      <c r="F43" s="13" t="s">
        <v>19</v>
      </c>
      <c r="G43" s="24">
        <v>660000</v>
      </c>
      <c r="H43" s="13">
        <v>50</v>
      </c>
      <c r="I43" s="24">
        <f t="shared" si="1"/>
        <v>33000000</v>
      </c>
      <c r="J43" s="13"/>
    </row>
    <row r="44" spans="1:10" s="38" customFormat="1" ht="18.75" customHeight="1" x14ac:dyDescent="0.25">
      <c r="A44" s="21"/>
      <c r="B44" s="43" t="s">
        <v>23</v>
      </c>
      <c r="C44" s="28">
        <v>5001343</v>
      </c>
      <c r="D44" s="23">
        <v>2006</v>
      </c>
      <c r="E44" s="23" t="s">
        <v>147</v>
      </c>
      <c r="F44" s="13" t="s">
        <v>20</v>
      </c>
      <c r="G44" s="24">
        <v>660000</v>
      </c>
      <c r="H44" s="13">
        <v>30</v>
      </c>
      <c r="I44" s="24">
        <f t="shared" si="1"/>
        <v>19800000</v>
      </c>
      <c r="J44" s="47"/>
    </row>
    <row r="45" spans="1:10" s="38" customFormat="1" x14ac:dyDescent="0.25">
      <c r="A45" s="21"/>
      <c r="B45" s="22" t="s">
        <v>27</v>
      </c>
      <c r="C45" s="39">
        <v>5001672</v>
      </c>
      <c r="D45" s="23">
        <v>2008</v>
      </c>
      <c r="E45" s="13" t="s">
        <v>73</v>
      </c>
      <c r="F45" s="13" t="s">
        <v>20</v>
      </c>
      <c r="G45" s="24">
        <v>840000</v>
      </c>
      <c r="H45" s="13">
        <v>20</v>
      </c>
      <c r="I45" s="24">
        <f t="shared" si="1"/>
        <v>16800000</v>
      </c>
      <c r="J45" s="13"/>
    </row>
    <row r="46" spans="1:10" s="38" customFormat="1" x14ac:dyDescent="0.25">
      <c r="A46" s="21"/>
      <c r="B46" s="22" t="s">
        <v>22</v>
      </c>
      <c r="C46" s="39">
        <v>5001217</v>
      </c>
      <c r="D46" s="23">
        <v>2006</v>
      </c>
      <c r="E46" s="13" t="s">
        <v>73</v>
      </c>
      <c r="F46" s="13" t="s">
        <v>19</v>
      </c>
      <c r="G46" s="24">
        <v>550000</v>
      </c>
      <c r="H46" s="13">
        <v>8</v>
      </c>
      <c r="I46" s="24">
        <f t="shared" si="1"/>
        <v>4400000</v>
      </c>
      <c r="J46" s="13"/>
    </row>
    <row r="47" spans="1:10" s="38" customFormat="1" x14ac:dyDescent="0.25">
      <c r="A47" s="21"/>
      <c r="B47" s="27" t="s">
        <v>22</v>
      </c>
      <c r="C47" s="28">
        <v>5001217</v>
      </c>
      <c r="D47" s="29">
        <v>2006</v>
      </c>
      <c r="E47" s="29" t="s">
        <v>167</v>
      </c>
      <c r="F47" s="28" t="s">
        <v>19</v>
      </c>
      <c r="G47" s="30">
        <v>550000</v>
      </c>
      <c r="H47" s="28">
        <v>1</v>
      </c>
      <c r="I47" s="24">
        <f t="shared" si="1"/>
        <v>550000</v>
      </c>
      <c r="J47" s="28"/>
    </row>
    <row r="48" spans="1:10" s="38" customFormat="1" x14ac:dyDescent="0.25">
      <c r="A48" s="21"/>
      <c r="B48" s="27" t="s">
        <v>184</v>
      </c>
      <c r="C48" s="28">
        <v>5001691</v>
      </c>
      <c r="D48" s="29">
        <v>2008</v>
      </c>
      <c r="E48" s="29" t="s">
        <v>167</v>
      </c>
      <c r="F48" s="28" t="s">
        <v>19</v>
      </c>
      <c r="G48" s="30">
        <v>840000</v>
      </c>
      <c r="H48" s="28">
        <v>50</v>
      </c>
      <c r="I48" s="24">
        <f t="shared" si="1"/>
        <v>42000000</v>
      </c>
      <c r="J48" s="28"/>
    </row>
    <row r="49" spans="1:10" s="56" customFormat="1" ht="18.75" customHeight="1" x14ac:dyDescent="0.25">
      <c r="A49" s="50"/>
      <c r="B49" s="51"/>
      <c r="C49" s="52"/>
      <c r="D49" s="53"/>
      <c r="E49" s="53"/>
      <c r="F49" s="52"/>
      <c r="G49" s="54"/>
      <c r="H49" s="55">
        <f>SUM(H9:H48)</f>
        <v>1992</v>
      </c>
      <c r="I49" s="54"/>
      <c r="J49" s="52"/>
    </row>
    <row r="50" spans="1:10" s="38" customFormat="1" x14ac:dyDescent="0.25">
      <c r="A50" s="21"/>
      <c r="B50" s="43" t="s">
        <v>83</v>
      </c>
      <c r="C50" s="28">
        <v>5001045</v>
      </c>
      <c r="D50" s="23">
        <v>2003</v>
      </c>
      <c r="E50" s="23" t="s">
        <v>81</v>
      </c>
      <c r="F50" s="13" t="s">
        <v>20</v>
      </c>
      <c r="G50" s="24">
        <v>850000</v>
      </c>
      <c r="H50" s="13">
        <v>5</v>
      </c>
      <c r="I50" s="24">
        <f t="shared" ref="I50:I66" si="2">G50*H50</f>
        <v>4250000</v>
      </c>
      <c r="J50" s="13"/>
    </row>
    <row r="51" spans="1:10" s="38" customFormat="1" x14ac:dyDescent="0.25">
      <c r="A51" s="21"/>
      <c r="B51" s="43" t="s">
        <v>83</v>
      </c>
      <c r="C51" s="28">
        <v>5001050</v>
      </c>
      <c r="D51" s="23">
        <v>2003</v>
      </c>
      <c r="E51" s="23" t="s">
        <v>81</v>
      </c>
      <c r="F51" s="13" t="s">
        <v>20</v>
      </c>
      <c r="G51" s="24">
        <v>850000</v>
      </c>
      <c r="H51" s="13">
        <v>2</v>
      </c>
      <c r="I51" s="24">
        <f t="shared" si="2"/>
        <v>1700000</v>
      </c>
      <c r="J51" s="13"/>
    </row>
    <row r="52" spans="1:10" s="38" customFormat="1" x14ac:dyDescent="0.25">
      <c r="A52" s="21"/>
      <c r="B52" s="27" t="s">
        <v>83</v>
      </c>
      <c r="C52" s="28">
        <v>5001609</v>
      </c>
      <c r="D52" s="29">
        <v>2008</v>
      </c>
      <c r="E52" s="29" t="s">
        <v>167</v>
      </c>
      <c r="F52" s="28" t="s">
        <v>19</v>
      </c>
      <c r="G52" s="30">
        <v>1850000</v>
      </c>
      <c r="H52" s="28">
        <v>1</v>
      </c>
      <c r="I52" s="24">
        <f t="shared" si="2"/>
        <v>1850000</v>
      </c>
      <c r="J52" s="28"/>
    </row>
    <row r="53" spans="1:10" s="38" customFormat="1" x14ac:dyDescent="0.25">
      <c r="A53" s="44"/>
      <c r="B53" s="36" t="s">
        <v>122</v>
      </c>
      <c r="C53" s="28">
        <v>5001005</v>
      </c>
      <c r="D53" s="29">
        <v>2002</v>
      </c>
      <c r="E53" s="29" t="s">
        <v>119</v>
      </c>
      <c r="F53" s="28" t="s">
        <v>19</v>
      </c>
      <c r="G53" s="30">
        <v>780150</v>
      </c>
      <c r="H53" s="28">
        <v>13</v>
      </c>
      <c r="I53" s="30">
        <f t="shared" si="2"/>
        <v>10141950</v>
      </c>
      <c r="J53" s="28"/>
    </row>
    <row r="54" spans="1:10" s="38" customFormat="1" x14ac:dyDescent="0.25">
      <c r="A54" s="21"/>
      <c r="B54" s="43" t="s">
        <v>122</v>
      </c>
      <c r="C54" s="28">
        <v>5001005</v>
      </c>
      <c r="D54" s="23">
        <v>2002</v>
      </c>
      <c r="E54" s="23" t="s">
        <v>147</v>
      </c>
      <c r="F54" s="13" t="s">
        <v>19</v>
      </c>
      <c r="G54" s="24">
        <v>780150</v>
      </c>
      <c r="H54" s="13">
        <v>2</v>
      </c>
      <c r="I54" s="24">
        <f t="shared" si="2"/>
        <v>1560300</v>
      </c>
      <c r="J54" s="47"/>
    </row>
    <row r="55" spans="1:10" s="38" customFormat="1" x14ac:dyDescent="0.25">
      <c r="A55" s="21"/>
      <c r="B55" s="27" t="s">
        <v>196</v>
      </c>
      <c r="C55" s="28" t="s">
        <v>197</v>
      </c>
      <c r="D55" s="29">
        <v>2008</v>
      </c>
      <c r="E55" s="29" t="s">
        <v>167</v>
      </c>
      <c r="F55" s="28" t="s">
        <v>20</v>
      </c>
      <c r="G55" s="30">
        <v>1650000</v>
      </c>
      <c r="H55" s="28">
        <v>2</v>
      </c>
      <c r="I55" s="24">
        <f t="shared" si="2"/>
        <v>3300000</v>
      </c>
      <c r="J55" s="28"/>
    </row>
    <row r="56" spans="1:10" s="38" customFormat="1" x14ac:dyDescent="0.25">
      <c r="A56" s="21"/>
      <c r="B56" s="22" t="s">
        <v>25</v>
      </c>
      <c r="C56" s="28">
        <v>5001680</v>
      </c>
      <c r="D56" s="23">
        <v>2008</v>
      </c>
      <c r="E56" s="13" t="s">
        <v>73</v>
      </c>
      <c r="F56" s="13" t="s">
        <v>20</v>
      </c>
      <c r="G56" s="24">
        <v>1600000</v>
      </c>
      <c r="H56" s="13">
        <v>6</v>
      </c>
      <c r="I56" s="24">
        <f t="shared" si="2"/>
        <v>9600000</v>
      </c>
      <c r="J56" s="13"/>
    </row>
    <row r="57" spans="1:10" s="38" customFormat="1" x14ac:dyDescent="0.25">
      <c r="A57" s="21"/>
      <c r="B57" s="27" t="s">
        <v>25</v>
      </c>
      <c r="C57" s="28" t="s">
        <v>51</v>
      </c>
      <c r="D57" s="29">
        <v>2010</v>
      </c>
      <c r="E57" s="13" t="s">
        <v>73</v>
      </c>
      <c r="F57" s="28" t="s">
        <v>20</v>
      </c>
      <c r="G57" s="30">
        <v>1500000</v>
      </c>
      <c r="H57" s="28">
        <v>4</v>
      </c>
      <c r="I57" s="24">
        <f t="shared" si="2"/>
        <v>6000000</v>
      </c>
      <c r="J57" s="28"/>
    </row>
    <row r="58" spans="1:10" s="38" customFormat="1" x14ac:dyDescent="0.25">
      <c r="A58" s="44"/>
      <c r="B58" s="36" t="s">
        <v>25</v>
      </c>
      <c r="C58" s="44" t="s">
        <v>120</v>
      </c>
      <c r="D58" s="29">
        <v>1995</v>
      </c>
      <c r="E58" s="29" t="s">
        <v>119</v>
      </c>
      <c r="F58" s="28" t="s">
        <v>20</v>
      </c>
      <c r="G58" s="30">
        <v>800000</v>
      </c>
      <c r="H58" s="28">
        <v>6</v>
      </c>
      <c r="I58" s="30">
        <f t="shared" si="2"/>
        <v>4800000</v>
      </c>
      <c r="J58" s="28"/>
    </row>
    <row r="59" spans="1:10" s="38" customFormat="1" x14ac:dyDescent="0.25">
      <c r="A59" s="21"/>
      <c r="B59" s="43" t="s">
        <v>25</v>
      </c>
      <c r="C59" s="28">
        <v>5001681</v>
      </c>
      <c r="D59" s="23">
        <v>2008</v>
      </c>
      <c r="E59" s="23" t="s">
        <v>150</v>
      </c>
      <c r="F59" s="13" t="s">
        <v>20</v>
      </c>
      <c r="G59" s="24">
        <v>1600000</v>
      </c>
      <c r="H59" s="13">
        <v>1</v>
      </c>
      <c r="I59" s="24">
        <f t="shared" si="2"/>
        <v>1600000</v>
      </c>
      <c r="J59" s="47"/>
    </row>
    <row r="60" spans="1:10" s="38" customFormat="1" x14ac:dyDescent="0.25">
      <c r="A60" s="21"/>
      <c r="B60" s="27" t="s">
        <v>25</v>
      </c>
      <c r="C60" s="28" t="s">
        <v>178</v>
      </c>
      <c r="D60" s="29">
        <v>2010</v>
      </c>
      <c r="E60" s="29" t="s">
        <v>167</v>
      </c>
      <c r="F60" s="28" t="s">
        <v>20</v>
      </c>
      <c r="G60" s="30">
        <v>883000</v>
      </c>
      <c r="H60" s="28">
        <v>1</v>
      </c>
      <c r="I60" s="24">
        <f t="shared" si="2"/>
        <v>883000</v>
      </c>
      <c r="J60" s="28"/>
    </row>
    <row r="61" spans="1:10" s="38" customFormat="1" x14ac:dyDescent="0.25">
      <c r="A61" s="21"/>
      <c r="B61" s="27" t="s">
        <v>25</v>
      </c>
      <c r="C61" s="28">
        <v>5001525</v>
      </c>
      <c r="D61" s="29">
        <v>2007</v>
      </c>
      <c r="E61" s="29" t="s">
        <v>167</v>
      </c>
      <c r="F61" s="28" t="s">
        <v>20</v>
      </c>
      <c r="G61" s="30">
        <v>650000</v>
      </c>
      <c r="H61" s="28">
        <v>13</v>
      </c>
      <c r="I61" s="24">
        <f t="shared" si="2"/>
        <v>8450000</v>
      </c>
      <c r="J61" s="28"/>
    </row>
    <row r="62" spans="1:10" s="38" customFormat="1" x14ac:dyDescent="0.25">
      <c r="A62" s="21"/>
      <c r="B62" s="27" t="s">
        <v>25</v>
      </c>
      <c r="C62" s="28" t="s">
        <v>226</v>
      </c>
      <c r="D62" s="29">
        <v>2011</v>
      </c>
      <c r="E62" s="29" t="s">
        <v>167</v>
      </c>
      <c r="F62" s="28" t="s">
        <v>20</v>
      </c>
      <c r="G62" s="30">
        <v>1705000</v>
      </c>
      <c r="H62" s="28">
        <v>5</v>
      </c>
      <c r="I62" s="24">
        <f t="shared" si="2"/>
        <v>8525000</v>
      </c>
      <c r="J62" s="28"/>
    </row>
    <row r="63" spans="1:10" s="38" customFormat="1" x14ac:dyDescent="0.25">
      <c r="A63" s="21"/>
      <c r="B63" s="27" t="s">
        <v>244</v>
      </c>
      <c r="C63" s="28" t="s">
        <v>245</v>
      </c>
      <c r="D63" s="29">
        <v>2013</v>
      </c>
      <c r="E63" s="29" t="s">
        <v>167</v>
      </c>
      <c r="F63" s="28" t="s">
        <v>20</v>
      </c>
      <c r="G63" s="30">
        <v>2350000</v>
      </c>
      <c r="H63" s="28">
        <v>1</v>
      </c>
      <c r="I63" s="24">
        <f t="shared" si="2"/>
        <v>2350000</v>
      </c>
      <c r="J63" s="28"/>
    </row>
    <row r="64" spans="1:10" s="38" customFormat="1" x14ac:dyDescent="0.25">
      <c r="A64" s="21"/>
      <c r="B64" s="27" t="s">
        <v>182</v>
      </c>
      <c r="C64" s="28">
        <v>5001486</v>
      </c>
      <c r="D64" s="29">
        <v>2007</v>
      </c>
      <c r="E64" s="29" t="s">
        <v>167</v>
      </c>
      <c r="F64" s="28" t="s">
        <v>20</v>
      </c>
      <c r="G64" s="30">
        <v>1300000</v>
      </c>
      <c r="H64" s="28">
        <v>10</v>
      </c>
      <c r="I64" s="24">
        <f t="shared" si="2"/>
        <v>13000000</v>
      </c>
      <c r="J64" s="28"/>
    </row>
    <row r="65" spans="1:10" s="38" customFormat="1" ht="18.75" customHeight="1" x14ac:dyDescent="0.25">
      <c r="A65" s="21"/>
      <c r="B65" s="43" t="s">
        <v>151</v>
      </c>
      <c r="C65" s="28">
        <v>5001766</v>
      </c>
      <c r="D65" s="23">
        <v>2009</v>
      </c>
      <c r="E65" s="23" t="s">
        <v>150</v>
      </c>
      <c r="F65" s="13" t="s">
        <v>20</v>
      </c>
      <c r="G65" s="24">
        <v>1650000</v>
      </c>
      <c r="H65" s="13">
        <v>2</v>
      </c>
      <c r="I65" s="24">
        <f t="shared" si="2"/>
        <v>3300000</v>
      </c>
      <c r="J65" s="47"/>
    </row>
    <row r="66" spans="1:10" s="38" customFormat="1" ht="18.75" customHeight="1" x14ac:dyDescent="0.25">
      <c r="A66" s="21"/>
      <c r="B66" s="43" t="s">
        <v>148</v>
      </c>
      <c r="C66" s="28">
        <v>5001111</v>
      </c>
      <c r="D66" s="23">
        <v>2004</v>
      </c>
      <c r="E66" s="23" t="s">
        <v>147</v>
      </c>
      <c r="F66" s="13" t="s">
        <v>19</v>
      </c>
      <c r="G66" s="24">
        <v>987000</v>
      </c>
      <c r="H66" s="13">
        <v>4</v>
      </c>
      <c r="I66" s="24">
        <f t="shared" si="2"/>
        <v>3948000</v>
      </c>
      <c r="J66" s="47"/>
    </row>
    <row r="67" spans="1:10" s="56" customFormat="1" ht="18.75" customHeight="1" x14ac:dyDescent="0.25">
      <c r="A67" s="57"/>
      <c r="B67" s="60"/>
      <c r="C67" s="52"/>
      <c r="D67" s="61"/>
      <c r="E67" s="61"/>
      <c r="F67" s="20"/>
      <c r="G67" s="59"/>
      <c r="H67" s="62">
        <f>SUM(H50:H66)</f>
        <v>78</v>
      </c>
      <c r="I67" s="59"/>
      <c r="J67" s="63"/>
    </row>
    <row r="68" spans="1:10" s="38" customFormat="1" x14ac:dyDescent="0.25">
      <c r="A68" s="21"/>
      <c r="B68" s="22" t="s">
        <v>24</v>
      </c>
      <c r="C68" s="28">
        <v>5001528</v>
      </c>
      <c r="D68" s="23">
        <v>2007</v>
      </c>
      <c r="E68" s="13" t="s">
        <v>73</v>
      </c>
      <c r="F68" s="13" t="s">
        <v>20</v>
      </c>
      <c r="G68" s="24">
        <v>1500000</v>
      </c>
      <c r="H68" s="13">
        <v>2</v>
      </c>
      <c r="I68" s="24">
        <f t="shared" ref="I68:I84" si="3">G68*H68</f>
        <v>3000000</v>
      </c>
      <c r="J68" s="13"/>
    </row>
    <row r="69" spans="1:10" s="38" customFormat="1" x14ac:dyDescent="0.25">
      <c r="A69" s="21"/>
      <c r="B69" s="22" t="s">
        <v>24</v>
      </c>
      <c r="C69" s="28">
        <v>5001049</v>
      </c>
      <c r="D69" s="23">
        <v>2003</v>
      </c>
      <c r="E69" s="45" t="s">
        <v>118</v>
      </c>
      <c r="F69" s="13" t="s">
        <v>20</v>
      </c>
      <c r="G69" s="24">
        <v>1500000</v>
      </c>
      <c r="H69" s="13">
        <v>2</v>
      </c>
      <c r="I69" s="24">
        <f t="shared" si="3"/>
        <v>3000000</v>
      </c>
      <c r="J69" s="46"/>
    </row>
    <row r="70" spans="1:10" s="38" customFormat="1" x14ac:dyDescent="0.25">
      <c r="A70" s="21"/>
      <c r="B70" s="22" t="s">
        <v>24</v>
      </c>
      <c r="C70" s="28">
        <v>5001531</v>
      </c>
      <c r="D70" s="23">
        <v>2007</v>
      </c>
      <c r="E70" s="45" t="s">
        <v>118</v>
      </c>
      <c r="F70" s="13" t="s">
        <v>20</v>
      </c>
      <c r="G70" s="24">
        <v>1500000</v>
      </c>
      <c r="H70" s="13">
        <v>2</v>
      </c>
      <c r="I70" s="24">
        <f t="shared" si="3"/>
        <v>3000000</v>
      </c>
      <c r="J70" s="46"/>
    </row>
    <row r="71" spans="1:10" s="38" customFormat="1" x14ac:dyDescent="0.25">
      <c r="A71" s="21"/>
      <c r="B71" s="22" t="s">
        <v>24</v>
      </c>
      <c r="C71" s="28">
        <v>5001534</v>
      </c>
      <c r="D71" s="23">
        <v>2007</v>
      </c>
      <c r="E71" s="45" t="s">
        <v>118</v>
      </c>
      <c r="F71" s="13" t="s">
        <v>20</v>
      </c>
      <c r="G71" s="24">
        <v>1500000</v>
      </c>
      <c r="H71" s="13">
        <v>1</v>
      </c>
      <c r="I71" s="24">
        <f t="shared" si="3"/>
        <v>1500000</v>
      </c>
      <c r="J71" s="46"/>
    </row>
    <row r="72" spans="1:10" s="38" customFormat="1" x14ac:dyDescent="0.25">
      <c r="A72" s="21"/>
      <c r="B72" s="43" t="s">
        <v>24</v>
      </c>
      <c r="C72" s="28">
        <v>5001532</v>
      </c>
      <c r="D72" s="23">
        <v>2007</v>
      </c>
      <c r="E72" s="23" t="s">
        <v>147</v>
      </c>
      <c r="F72" s="13" t="s">
        <v>20</v>
      </c>
      <c r="G72" s="24">
        <v>1500000</v>
      </c>
      <c r="H72" s="13">
        <v>2</v>
      </c>
      <c r="I72" s="24">
        <f t="shared" si="3"/>
        <v>3000000</v>
      </c>
      <c r="J72" s="47"/>
    </row>
    <row r="73" spans="1:10" s="38" customFormat="1" ht="18.75" customHeight="1" x14ac:dyDescent="0.25">
      <c r="A73" s="21"/>
      <c r="B73" s="22" t="s">
        <v>24</v>
      </c>
      <c r="C73" s="28">
        <v>5001840</v>
      </c>
      <c r="D73" s="23">
        <v>2009</v>
      </c>
      <c r="E73" s="23" t="s">
        <v>165</v>
      </c>
      <c r="F73" s="13" t="s">
        <v>20</v>
      </c>
      <c r="G73" s="24">
        <v>2150000</v>
      </c>
      <c r="H73" s="13">
        <v>1</v>
      </c>
      <c r="I73" s="24">
        <f t="shared" si="3"/>
        <v>2150000</v>
      </c>
      <c r="J73" s="13"/>
    </row>
    <row r="74" spans="1:10" s="38" customFormat="1" ht="18.75" customHeight="1" x14ac:dyDescent="0.25">
      <c r="A74" s="21"/>
      <c r="B74" s="22" t="s">
        <v>97</v>
      </c>
      <c r="C74" s="28">
        <v>5001537</v>
      </c>
      <c r="D74" s="23">
        <v>2007</v>
      </c>
      <c r="E74" s="45" t="s">
        <v>118</v>
      </c>
      <c r="F74" s="13" t="s">
        <v>20</v>
      </c>
      <c r="G74" s="24">
        <v>550000</v>
      </c>
      <c r="H74" s="13">
        <v>30</v>
      </c>
      <c r="I74" s="24">
        <f t="shared" si="3"/>
        <v>16500000</v>
      </c>
      <c r="J74" s="46"/>
    </row>
    <row r="75" spans="1:10" s="38" customFormat="1" ht="18.75" customHeight="1" x14ac:dyDescent="0.25">
      <c r="A75" s="44"/>
      <c r="B75" s="36" t="s">
        <v>144</v>
      </c>
      <c r="C75" s="28" t="s">
        <v>145</v>
      </c>
      <c r="D75" s="29">
        <v>2012</v>
      </c>
      <c r="E75" s="29" t="s">
        <v>119</v>
      </c>
      <c r="F75" s="28" t="s">
        <v>20</v>
      </c>
      <c r="G75" s="30">
        <v>4400000</v>
      </c>
      <c r="H75" s="28">
        <v>5</v>
      </c>
      <c r="I75" s="30">
        <f t="shared" si="3"/>
        <v>22000000</v>
      </c>
      <c r="J75" s="28"/>
    </row>
    <row r="76" spans="1:10" s="38" customFormat="1" ht="18.75" customHeight="1" x14ac:dyDescent="0.25">
      <c r="A76" s="21"/>
      <c r="B76" s="43" t="s">
        <v>161</v>
      </c>
      <c r="C76" s="28" t="s">
        <v>162</v>
      </c>
      <c r="D76" s="23">
        <v>2009</v>
      </c>
      <c r="E76" s="23" t="s">
        <v>150</v>
      </c>
      <c r="F76" s="13" t="s">
        <v>20</v>
      </c>
      <c r="G76" s="24">
        <v>3800000</v>
      </c>
      <c r="H76" s="13">
        <v>2</v>
      </c>
      <c r="I76" s="24">
        <f t="shared" si="3"/>
        <v>7600000</v>
      </c>
      <c r="J76" s="47"/>
    </row>
    <row r="77" spans="1:10" s="38" customFormat="1" ht="18.75" customHeight="1" x14ac:dyDescent="0.25">
      <c r="A77" s="21"/>
      <c r="B77" s="27" t="s">
        <v>169</v>
      </c>
      <c r="C77" s="28">
        <v>5001487</v>
      </c>
      <c r="D77" s="29">
        <v>2007</v>
      </c>
      <c r="E77" s="29" t="s">
        <v>167</v>
      </c>
      <c r="F77" s="28" t="s">
        <v>20</v>
      </c>
      <c r="G77" s="30">
        <v>1500000</v>
      </c>
      <c r="H77" s="28">
        <v>4</v>
      </c>
      <c r="I77" s="24">
        <f t="shared" si="3"/>
        <v>6000000</v>
      </c>
      <c r="J77" s="28"/>
    </row>
    <row r="78" spans="1:10" s="38" customFormat="1" ht="18.75" customHeight="1" x14ac:dyDescent="0.25">
      <c r="A78" s="21"/>
      <c r="B78" s="27" t="s">
        <v>169</v>
      </c>
      <c r="C78" s="28">
        <v>5001487</v>
      </c>
      <c r="D78" s="29">
        <v>2007</v>
      </c>
      <c r="E78" s="29" t="s">
        <v>167</v>
      </c>
      <c r="F78" s="28" t="s">
        <v>20</v>
      </c>
      <c r="G78" s="30">
        <v>1500000</v>
      </c>
      <c r="H78" s="28">
        <v>3</v>
      </c>
      <c r="I78" s="24">
        <f t="shared" si="3"/>
        <v>4500000</v>
      </c>
      <c r="J78" s="28"/>
    </row>
    <row r="79" spans="1:10" s="38" customFormat="1" ht="18.75" customHeight="1" x14ac:dyDescent="0.25">
      <c r="A79" s="21"/>
      <c r="B79" s="27" t="s">
        <v>169</v>
      </c>
      <c r="C79" s="28">
        <v>5001487</v>
      </c>
      <c r="D79" s="29">
        <v>2007</v>
      </c>
      <c r="E79" s="29" t="s">
        <v>167</v>
      </c>
      <c r="F79" s="28" t="s">
        <v>20</v>
      </c>
      <c r="G79" s="30">
        <v>1500000</v>
      </c>
      <c r="H79" s="28">
        <v>2</v>
      </c>
      <c r="I79" s="24">
        <f t="shared" si="3"/>
        <v>3000000</v>
      </c>
      <c r="J79" s="28"/>
    </row>
    <row r="80" spans="1:10" s="38" customFormat="1" ht="18.75" customHeight="1" x14ac:dyDescent="0.25">
      <c r="A80" s="21"/>
      <c r="B80" s="27" t="s">
        <v>233</v>
      </c>
      <c r="C80" s="28" t="s">
        <v>234</v>
      </c>
      <c r="D80" s="29">
        <v>2012</v>
      </c>
      <c r="E80" s="29" t="s">
        <v>167</v>
      </c>
      <c r="F80" s="28" t="s">
        <v>232</v>
      </c>
      <c r="G80" s="30">
        <v>3800000</v>
      </c>
      <c r="H80" s="28">
        <v>1</v>
      </c>
      <c r="I80" s="24">
        <f t="shared" si="3"/>
        <v>3800000</v>
      </c>
      <c r="J80" s="28"/>
    </row>
    <row r="81" spans="1:10" s="38" customFormat="1" ht="18.75" customHeight="1" x14ac:dyDescent="0.25">
      <c r="A81" s="21"/>
      <c r="B81" s="27" t="s">
        <v>52</v>
      </c>
      <c r="C81" s="28" t="s">
        <v>53</v>
      </c>
      <c r="D81" s="29">
        <v>2010</v>
      </c>
      <c r="E81" s="13" t="s">
        <v>73</v>
      </c>
      <c r="F81" s="28" t="s">
        <v>20</v>
      </c>
      <c r="G81" s="30">
        <v>3500000</v>
      </c>
      <c r="H81" s="28">
        <v>2</v>
      </c>
      <c r="I81" s="24">
        <f t="shared" si="3"/>
        <v>7000000</v>
      </c>
      <c r="J81" s="28"/>
    </row>
    <row r="82" spans="1:10" s="38" customFormat="1" ht="18.75" customHeight="1" x14ac:dyDescent="0.25">
      <c r="A82" s="21"/>
      <c r="B82" s="27" t="s">
        <v>52</v>
      </c>
      <c r="C82" s="28" t="s">
        <v>85</v>
      </c>
      <c r="D82" s="29">
        <v>2010</v>
      </c>
      <c r="E82" s="45" t="s">
        <v>81</v>
      </c>
      <c r="F82" s="28" t="s">
        <v>20</v>
      </c>
      <c r="G82" s="30">
        <v>3500000</v>
      </c>
      <c r="H82" s="28">
        <v>1</v>
      </c>
      <c r="I82" s="24">
        <f t="shared" si="3"/>
        <v>3500000</v>
      </c>
      <c r="J82" s="28"/>
    </row>
    <row r="83" spans="1:10" s="38" customFormat="1" ht="18.75" customHeight="1" x14ac:dyDescent="0.25">
      <c r="A83" s="44"/>
      <c r="B83" s="36" t="s">
        <v>52</v>
      </c>
      <c r="C83" s="28" t="s">
        <v>134</v>
      </c>
      <c r="D83" s="29">
        <v>2010</v>
      </c>
      <c r="E83" s="29" t="s">
        <v>119</v>
      </c>
      <c r="F83" s="28" t="s">
        <v>20</v>
      </c>
      <c r="G83" s="30">
        <v>3500000</v>
      </c>
      <c r="H83" s="28">
        <v>3</v>
      </c>
      <c r="I83" s="30">
        <f t="shared" si="3"/>
        <v>10500000</v>
      </c>
      <c r="J83" s="28"/>
    </row>
    <row r="84" spans="1:10" s="26" customFormat="1" ht="18.75" customHeight="1" x14ac:dyDescent="0.25">
      <c r="A84" s="21"/>
      <c r="B84" s="27" t="s">
        <v>171</v>
      </c>
      <c r="C84" s="28">
        <v>5000793</v>
      </c>
      <c r="D84" s="29">
        <v>2000</v>
      </c>
      <c r="E84" s="29" t="s">
        <v>167</v>
      </c>
      <c r="F84" s="28" t="s">
        <v>20</v>
      </c>
      <c r="G84" s="30">
        <v>605000</v>
      </c>
      <c r="H84" s="28">
        <v>1</v>
      </c>
      <c r="I84" s="24">
        <f t="shared" si="3"/>
        <v>605000</v>
      </c>
      <c r="J84" s="28"/>
    </row>
    <row r="85" spans="1:10" s="66" customFormat="1" ht="18.75" customHeight="1" x14ac:dyDescent="0.25">
      <c r="A85" s="57"/>
      <c r="B85" s="58"/>
      <c r="C85" s="52"/>
      <c r="D85" s="53"/>
      <c r="E85" s="53"/>
      <c r="F85" s="52"/>
      <c r="G85" s="54"/>
      <c r="H85" s="55">
        <f>SUM(H68:H84)</f>
        <v>64</v>
      </c>
      <c r="I85" s="59"/>
      <c r="J85" s="52"/>
    </row>
    <row r="86" spans="1:10" s="38" customFormat="1" ht="18.75" customHeight="1" x14ac:dyDescent="0.25">
      <c r="A86" s="21"/>
      <c r="B86" s="43" t="s">
        <v>152</v>
      </c>
      <c r="C86" s="28">
        <v>5001771</v>
      </c>
      <c r="D86" s="23">
        <v>2009</v>
      </c>
      <c r="E86" s="23" t="s">
        <v>150</v>
      </c>
      <c r="F86" s="13" t="s">
        <v>20</v>
      </c>
      <c r="G86" s="24">
        <v>3600000</v>
      </c>
      <c r="H86" s="13">
        <v>11</v>
      </c>
      <c r="I86" s="24">
        <f t="shared" ref="I86:I95" si="4">G86*H86</f>
        <v>39600000</v>
      </c>
      <c r="J86" s="47"/>
    </row>
    <row r="87" spans="1:10" s="38" customFormat="1" ht="18.75" customHeight="1" x14ac:dyDescent="0.25">
      <c r="A87" s="44"/>
      <c r="B87" s="36" t="s">
        <v>129</v>
      </c>
      <c r="C87" s="28" t="s">
        <v>130</v>
      </c>
      <c r="D87" s="29">
        <v>2008</v>
      </c>
      <c r="E87" s="29" t="s">
        <v>119</v>
      </c>
      <c r="F87" s="28" t="s">
        <v>20</v>
      </c>
      <c r="G87" s="30">
        <v>2649999</v>
      </c>
      <c r="H87" s="28">
        <v>12</v>
      </c>
      <c r="I87" s="30">
        <f t="shared" si="4"/>
        <v>31799988</v>
      </c>
      <c r="J87" s="28"/>
    </row>
    <row r="88" spans="1:10" s="38" customFormat="1" ht="18.75" customHeight="1" x14ac:dyDescent="0.25">
      <c r="A88" s="44"/>
      <c r="B88" s="36" t="s">
        <v>78</v>
      </c>
      <c r="C88" s="44" t="s">
        <v>79</v>
      </c>
      <c r="D88" s="29">
        <v>1996</v>
      </c>
      <c r="E88" s="29" t="s">
        <v>119</v>
      </c>
      <c r="F88" s="28" t="s">
        <v>20</v>
      </c>
      <c r="G88" s="30">
        <v>1421000</v>
      </c>
      <c r="H88" s="28">
        <v>15</v>
      </c>
      <c r="I88" s="30">
        <f t="shared" si="4"/>
        <v>21315000</v>
      </c>
      <c r="J88" s="28"/>
    </row>
    <row r="89" spans="1:10" s="38" customFormat="1" ht="18.75" customHeight="1" x14ac:dyDescent="0.25">
      <c r="A89" s="44"/>
      <c r="B89" s="36" t="s">
        <v>78</v>
      </c>
      <c r="C89" s="44" t="s">
        <v>79</v>
      </c>
      <c r="D89" s="29">
        <v>1996</v>
      </c>
      <c r="E89" s="29" t="s">
        <v>119</v>
      </c>
      <c r="F89" s="28" t="s">
        <v>20</v>
      </c>
      <c r="G89" s="30">
        <v>1421000</v>
      </c>
      <c r="H89" s="28">
        <v>2</v>
      </c>
      <c r="I89" s="30">
        <f t="shared" si="4"/>
        <v>2842000</v>
      </c>
      <c r="J89" s="28"/>
    </row>
    <row r="90" spans="1:10" s="38" customFormat="1" ht="18.75" customHeight="1" x14ac:dyDescent="0.25">
      <c r="A90" s="21"/>
      <c r="B90" s="43" t="s">
        <v>78</v>
      </c>
      <c r="C90" s="44" t="s">
        <v>79</v>
      </c>
      <c r="D90" s="23">
        <v>1996</v>
      </c>
      <c r="E90" s="23" t="s">
        <v>147</v>
      </c>
      <c r="F90" s="13" t="s">
        <v>20</v>
      </c>
      <c r="G90" s="24">
        <v>1421000</v>
      </c>
      <c r="H90" s="13">
        <v>8</v>
      </c>
      <c r="I90" s="24">
        <f t="shared" si="4"/>
        <v>11368000</v>
      </c>
      <c r="J90" s="47"/>
    </row>
    <row r="91" spans="1:10" s="26" customFormat="1" ht="18.75" customHeight="1" x14ac:dyDescent="0.25">
      <c r="A91" s="44"/>
      <c r="B91" s="36" t="s">
        <v>124</v>
      </c>
      <c r="C91" s="28">
        <v>5001067</v>
      </c>
      <c r="D91" s="29">
        <v>2003</v>
      </c>
      <c r="E91" s="29" t="s">
        <v>119</v>
      </c>
      <c r="F91" s="28" t="s">
        <v>20</v>
      </c>
      <c r="G91" s="30">
        <v>400000</v>
      </c>
      <c r="H91" s="28">
        <v>12</v>
      </c>
      <c r="I91" s="30">
        <f t="shared" si="4"/>
        <v>4800000</v>
      </c>
      <c r="J91" s="28"/>
    </row>
    <row r="92" spans="1:10" s="26" customFormat="1" ht="18.75" customHeight="1" x14ac:dyDescent="0.25">
      <c r="A92" s="21"/>
      <c r="B92" s="27" t="s">
        <v>218</v>
      </c>
      <c r="C92" s="28" t="s">
        <v>219</v>
      </c>
      <c r="D92" s="29">
        <v>2011</v>
      </c>
      <c r="E92" s="29" t="s">
        <v>167</v>
      </c>
      <c r="F92" s="28" t="s">
        <v>20</v>
      </c>
      <c r="G92" s="30">
        <v>456000</v>
      </c>
      <c r="H92" s="28">
        <v>6</v>
      </c>
      <c r="I92" s="24">
        <f t="shared" si="4"/>
        <v>2736000</v>
      </c>
      <c r="J92" s="28"/>
    </row>
    <row r="93" spans="1:10" s="37" customFormat="1" x14ac:dyDescent="0.25">
      <c r="A93" s="44"/>
      <c r="B93" s="36" t="s">
        <v>123</v>
      </c>
      <c r="C93" s="28">
        <v>5001006</v>
      </c>
      <c r="D93" s="29">
        <v>2002</v>
      </c>
      <c r="E93" s="29" t="s">
        <v>119</v>
      </c>
      <c r="F93" s="28" t="s">
        <v>20</v>
      </c>
      <c r="G93" s="30">
        <v>2453000</v>
      </c>
      <c r="H93" s="28">
        <v>30</v>
      </c>
      <c r="I93" s="30">
        <f t="shared" si="4"/>
        <v>73590000</v>
      </c>
      <c r="J93" s="28"/>
    </row>
    <row r="94" spans="1:10" s="37" customFormat="1" x14ac:dyDescent="0.25">
      <c r="A94" s="44"/>
      <c r="B94" s="36" t="s">
        <v>142</v>
      </c>
      <c r="C94" s="28" t="s">
        <v>143</v>
      </c>
      <c r="D94" s="29">
        <v>2012</v>
      </c>
      <c r="E94" s="29" t="s">
        <v>119</v>
      </c>
      <c r="F94" s="28" t="s">
        <v>20</v>
      </c>
      <c r="G94" s="30">
        <v>4800000</v>
      </c>
      <c r="H94" s="28">
        <v>5</v>
      </c>
      <c r="I94" s="30">
        <f t="shared" si="4"/>
        <v>24000000</v>
      </c>
      <c r="J94" s="28"/>
    </row>
    <row r="95" spans="1:10" s="37" customFormat="1" x14ac:dyDescent="0.25">
      <c r="A95" s="44"/>
      <c r="B95" s="36" t="s">
        <v>135</v>
      </c>
      <c r="C95" s="28" t="s">
        <v>136</v>
      </c>
      <c r="D95" s="29">
        <v>2010</v>
      </c>
      <c r="E95" s="29" t="s">
        <v>119</v>
      </c>
      <c r="F95" s="28" t="s">
        <v>20</v>
      </c>
      <c r="G95" s="30">
        <v>4300000</v>
      </c>
      <c r="H95" s="28">
        <v>20</v>
      </c>
      <c r="I95" s="30">
        <f t="shared" si="4"/>
        <v>86000000</v>
      </c>
      <c r="J95" s="28"/>
    </row>
    <row r="96" spans="1:10" s="34" customFormat="1" x14ac:dyDescent="0.25">
      <c r="A96" s="50"/>
      <c r="B96" s="51"/>
      <c r="C96" s="52"/>
      <c r="D96" s="53"/>
      <c r="E96" s="53"/>
      <c r="F96" s="52"/>
      <c r="G96" s="54"/>
      <c r="H96" s="55">
        <f>SUM(H86:H95)</f>
        <v>121</v>
      </c>
      <c r="I96" s="54"/>
      <c r="J96" s="52"/>
    </row>
    <row r="97" spans="1:10" s="37" customFormat="1" x14ac:dyDescent="0.25">
      <c r="A97" s="21"/>
      <c r="B97" s="27" t="s">
        <v>220</v>
      </c>
      <c r="C97" s="28" t="s">
        <v>221</v>
      </c>
      <c r="D97" s="29">
        <v>2011</v>
      </c>
      <c r="E97" s="29" t="s">
        <v>167</v>
      </c>
      <c r="F97" s="28" t="s">
        <v>20</v>
      </c>
      <c r="G97" s="30">
        <v>35200</v>
      </c>
      <c r="H97" s="28">
        <v>500</v>
      </c>
      <c r="I97" s="24">
        <f>G97*H97</f>
        <v>17600000</v>
      </c>
      <c r="J97" s="28"/>
    </row>
    <row r="98" spans="1:10" s="37" customFormat="1" x14ac:dyDescent="0.25">
      <c r="A98" s="21"/>
      <c r="B98" s="27" t="s">
        <v>189</v>
      </c>
      <c r="C98" s="28" t="s">
        <v>190</v>
      </c>
      <c r="D98" s="29">
        <v>2008</v>
      </c>
      <c r="E98" s="29" t="s">
        <v>167</v>
      </c>
      <c r="F98" s="28" t="s">
        <v>20</v>
      </c>
      <c r="G98" s="30">
        <v>13000</v>
      </c>
      <c r="H98" s="28">
        <v>100</v>
      </c>
      <c r="I98" s="24">
        <f>G98*H98</f>
        <v>1300000</v>
      </c>
      <c r="J98" s="28"/>
    </row>
    <row r="99" spans="1:10" s="34" customFormat="1" x14ac:dyDescent="0.25">
      <c r="A99" s="57"/>
      <c r="B99" s="58"/>
      <c r="C99" s="52"/>
      <c r="D99" s="53"/>
      <c r="E99" s="53"/>
      <c r="F99" s="52"/>
      <c r="G99" s="54"/>
      <c r="H99" s="55">
        <f>SUM(H97:H98)</f>
        <v>600</v>
      </c>
      <c r="I99" s="59"/>
      <c r="J99" s="52"/>
    </row>
    <row r="100" spans="1:10" s="37" customFormat="1" x14ac:dyDescent="0.25">
      <c r="A100" s="21"/>
      <c r="B100" s="22" t="s">
        <v>35</v>
      </c>
      <c r="C100" s="28">
        <v>5001392</v>
      </c>
      <c r="D100" s="23">
        <v>2006</v>
      </c>
      <c r="E100" s="13" t="s">
        <v>73</v>
      </c>
      <c r="F100" s="13" t="s">
        <v>20</v>
      </c>
      <c r="G100" s="24">
        <v>105000</v>
      </c>
      <c r="H100" s="13">
        <v>237</v>
      </c>
      <c r="I100" s="24">
        <f t="shared" ref="I100:I119" si="5">G100*H100</f>
        <v>24885000</v>
      </c>
      <c r="J100" s="13"/>
    </row>
    <row r="101" spans="1:10" s="37" customFormat="1" x14ac:dyDescent="0.25">
      <c r="A101" s="21"/>
      <c r="B101" s="22" t="s">
        <v>26</v>
      </c>
      <c r="C101" s="28">
        <v>5001156</v>
      </c>
      <c r="D101" s="23">
        <v>2005</v>
      </c>
      <c r="E101" s="13" t="s">
        <v>73</v>
      </c>
      <c r="F101" s="13" t="s">
        <v>20</v>
      </c>
      <c r="G101" s="24">
        <v>70000</v>
      </c>
      <c r="H101" s="13">
        <v>100</v>
      </c>
      <c r="I101" s="24">
        <f t="shared" si="5"/>
        <v>7000000</v>
      </c>
      <c r="J101" s="13"/>
    </row>
    <row r="102" spans="1:10" s="37" customFormat="1" x14ac:dyDescent="0.25">
      <c r="A102" s="21"/>
      <c r="B102" s="22" t="s">
        <v>26</v>
      </c>
      <c r="C102" s="28">
        <v>5001333</v>
      </c>
      <c r="D102" s="23">
        <v>2006</v>
      </c>
      <c r="E102" s="13" t="s">
        <v>73</v>
      </c>
      <c r="F102" s="13" t="s">
        <v>20</v>
      </c>
      <c r="G102" s="24">
        <v>85000</v>
      </c>
      <c r="H102" s="13">
        <v>90</v>
      </c>
      <c r="I102" s="24">
        <f t="shared" si="5"/>
        <v>7650000</v>
      </c>
      <c r="J102" s="13"/>
    </row>
    <row r="103" spans="1:10" s="37" customFormat="1" x14ac:dyDescent="0.25">
      <c r="A103" s="21"/>
      <c r="B103" s="22" t="s">
        <v>26</v>
      </c>
      <c r="C103" s="28">
        <v>5001676</v>
      </c>
      <c r="D103" s="23">
        <v>2008</v>
      </c>
      <c r="E103" s="13" t="s">
        <v>73</v>
      </c>
      <c r="F103" s="13" t="s">
        <v>20</v>
      </c>
      <c r="G103" s="24">
        <v>190000</v>
      </c>
      <c r="H103" s="13">
        <v>300</v>
      </c>
      <c r="I103" s="24">
        <f t="shared" si="5"/>
        <v>57000000</v>
      </c>
      <c r="J103" s="13"/>
    </row>
    <row r="104" spans="1:10" s="37" customFormat="1" x14ac:dyDescent="0.25">
      <c r="A104" s="21"/>
      <c r="B104" s="22" t="s">
        <v>26</v>
      </c>
      <c r="C104" s="28">
        <v>5001785</v>
      </c>
      <c r="D104" s="23">
        <v>2009</v>
      </c>
      <c r="E104" s="13" t="s">
        <v>73</v>
      </c>
      <c r="F104" s="13" t="s">
        <v>20</v>
      </c>
      <c r="G104" s="24">
        <v>210000</v>
      </c>
      <c r="H104" s="13">
        <v>20</v>
      </c>
      <c r="I104" s="24">
        <f t="shared" si="5"/>
        <v>4200000</v>
      </c>
      <c r="J104" s="13"/>
    </row>
    <row r="105" spans="1:10" s="37" customFormat="1" x14ac:dyDescent="0.25">
      <c r="A105" s="21"/>
      <c r="B105" s="27" t="s">
        <v>26</v>
      </c>
      <c r="C105" s="28" t="s">
        <v>54</v>
      </c>
      <c r="D105" s="29">
        <v>2010</v>
      </c>
      <c r="E105" s="13" t="s">
        <v>73</v>
      </c>
      <c r="F105" s="28" t="s">
        <v>20</v>
      </c>
      <c r="G105" s="30">
        <v>220000</v>
      </c>
      <c r="H105" s="28">
        <v>90</v>
      </c>
      <c r="I105" s="24">
        <f t="shared" si="5"/>
        <v>19800000</v>
      </c>
      <c r="J105" s="28"/>
    </row>
    <row r="106" spans="1:10" s="37" customFormat="1" x14ac:dyDescent="0.25">
      <c r="A106" s="21"/>
      <c r="B106" s="40" t="s">
        <v>26</v>
      </c>
      <c r="C106" s="28" t="s">
        <v>57</v>
      </c>
      <c r="D106" s="29">
        <v>2010</v>
      </c>
      <c r="E106" s="13" t="s">
        <v>73</v>
      </c>
      <c r="F106" s="35" t="s">
        <v>20</v>
      </c>
      <c r="G106" s="30">
        <v>280000</v>
      </c>
      <c r="H106" s="35">
        <v>34</v>
      </c>
      <c r="I106" s="24">
        <f t="shared" si="5"/>
        <v>9520000</v>
      </c>
      <c r="J106" s="28"/>
    </row>
    <row r="107" spans="1:10" s="37" customFormat="1" x14ac:dyDescent="0.25">
      <c r="A107" s="21"/>
      <c r="B107" s="27" t="s">
        <v>26</v>
      </c>
      <c r="C107" s="41" t="s">
        <v>61</v>
      </c>
      <c r="D107" s="29">
        <v>2012</v>
      </c>
      <c r="E107" s="13" t="s">
        <v>73</v>
      </c>
      <c r="F107" s="28" t="s">
        <v>20</v>
      </c>
      <c r="G107" s="30">
        <v>230000</v>
      </c>
      <c r="H107" s="28">
        <v>50</v>
      </c>
      <c r="I107" s="24">
        <f t="shared" si="5"/>
        <v>11500000</v>
      </c>
      <c r="J107" s="28"/>
    </row>
    <row r="108" spans="1:10" s="37" customFormat="1" x14ac:dyDescent="0.25">
      <c r="A108" s="21"/>
      <c r="B108" s="22" t="s">
        <v>26</v>
      </c>
      <c r="C108" s="28">
        <v>5001156</v>
      </c>
      <c r="D108" s="23">
        <v>2005</v>
      </c>
      <c r="E108" s="45" t="s">
        <v>118</v>
      </c>
      <c r="F108" s="13" t="s">
        <v>20</v>
      </c>
      <c r="G108" s="24">
        <v>70000</v>
      </c>
      <c r="H108" s="13">
        <f>45-10</f>
        <v>35</v>
      </c>
      <c r="I108" s="24">
        <f t="shared" si="5"/>
        <v>2450000</v>
      </c>
      <c r="J108" s="46"/>
    </row>
    <row r="109" spans="1:10" s="37" customFormat="1" x14ac:dyDescent="0.25">
      <c r="A109" s="21"/>
      <c r="B109" s="22" t="s">
        <v>26</v>
      </c>
      <c r="C109" s="28">
        <v>5001674</v>
      </c>
      <c r="D109" s="23">
        <v>2008</v>
      </c>
      <c r="E109" s="45" t="s">
        <v>118</v>
      </c>
      <c r="F109" s="13" t="s">
        <v>20</v>
      </c>
      <c r="G109" s="24">
        <v>190000</v>
      </c>
      <c r="H109" s="13">
        <v>90</v>
      </c>
      <c r="I109" s="24">
        <f t="shared" si="5"/>
        <v>17100000</v>
      </c>
      <c r="J109" s="46"/>
    </row>
    <row r="110" spans="1:10" s="37" customFormat="1" x14ac:dyDescent="0.25">
      <c r="A110" s="21"/>
      <c r="B110" s="27" t="s">
        <v>26</v>
      </c>
      <c r="C110" s="28" t="s">
        <v>115</v>
      </c>
      <c r="D110" s="29">
        <v>2012</v>
      </c>
      <c r="E110" s="45" t="s">
        <v>118</v>
      </c>
      <c r="F110" s="28" t="s">
        <v>20</v>
      </c>
      <c r="G110" s="30">
        <v>230000</v>
      </c>
      <c r="H110" s="28">
        <v>52</v>
      </c>
      <c r="I110" s="24">
        <f t="shared" si="5"/>
        <v>11960000</v>
      </c>
      <c r="J110" s="46"/>
    </row>
    <row r="111" spans="1:10" s="37" customFormat="1" x14ac:dyDescent="0.25">
      <c r="A111" s="44"/>
      <c r="B111" s="36" t="s">
        <v>26</v>
      </c>
      <c r="C111" s="28">
        <v>5001333</v>
      </c>
      <c r="D111" s="29">
        <v>2006</v>
      </c>
      <c r="E111" s="29" t="s">
        <v>119</v>
      </c>
      <c r="F111" s="28" t="s">
        <v>20</v>
      </c>
      <c r="G111" s="30">
        <v>85000</v>
      </c>
      <c r="H111" s="28">
        <f>80-25</f>
        <v>55</v>
      </c>
      <c r="I111" s="30">
        <f t="shared" si="5"/>
        <v>4675000</v>
      </c>
      <c r="J111" s="28"/>
    </row>
    <row r="112" spans="1:10" s="37" customFormat="1" x14ac:dyDescent="0.25">
      <c r="A112" s="44"/>
      <c r="B112" s="36" t="s">
        <v>26</v>
      </c>
      <c r="C112" s="28">
        <v>5001783</v>
      </c>
      <c r="D112" s="29">
        <v>2009</v>
      </c>
      <c r="E112" s="29" t="s">
        <v>119</v>
      </c>
      <c r="F112" s="28" t="s">
        <v>20</v>
      </c>
      <c r="G112" s="30">
        <v>210000</v>
      </c>
      <c r="H112" s="28">
        <v>40</v>
      </c>
      <c r="I112" s="30">
        <f t="shared" si="5"/>
        <v>8400000</v>
      </c>
      <c r="J112" s="28"/>
    </row>
    <row r="113" spans="1:10" s="37" customFormat="1" x14ac:dyDescent="0.25">
      <c r="A113" s="44"/>
      <c r="B113" s="36" t="s">
        <v>26</v>
      </c>
      <c r="C113" s="28" t="s">
        <v>141</v>
      </c>
      <c r="D113" s="29">
        <v>2012</v>
      </c>
      <c r="E113" s="29" t="s">
        <v>119</v>
      </c>
      <c r="F113" s="28" t="s">
        <v>20</v>
      </c>
      <c r="G113" s="30">
        <v>230000</v>
      </c>
      <c r="H113" s="28">
        <v>80</v>
      </c>
      <c r="I113" s="30">
        <f t="shared" si="5"/>
        <v>18400000</v>
      </c>
      <c r="J113" s="28"/>
    </row>
    <row r="114" spans="1:10" s="37" customFormat="1" x14ac:dyDescent="0.25">
      <c r="A114" s="21"/>
      <c r="B114" s="43" t="s">
        <v>26</v>
      </c>
      <c r="C114" s="28">
        <v>5001784</v>
      </c>
      <c r="D114" s="23">
        <v>2009</v>
      </c>
      <c r="E114" s="23" t="s">
        <v>150</v>
      </c>
      <c r="F114" s="13" t="s">
        <v>20</v>
      </c>
      <c r="G114" s="24">
        <v>210000</v>
      </c>
      <c r="H114" s="13">
        <v>40</v>
      </c>
      <c r="I114" s="24">
        <f t="shared" si="5"/>
        <v>8400000</v>
      </c>
      <c r="J114" s="47"/>
    </row>
    <row r="115" spans="1:10" s="37" customFormat="1" x14ac:dyDescent="0.25">
      <c r="A115" s="21"/>
      <c r="B115" s="22" t="s">
        <v>26</v>
      </c>
      <c r="C115" s="28">
        <v>5001333</v>
      </c>
      <c r="D115" s="23">
        <v>2006</v>
      </c>
      <c r="E115" s="23" t="s">
        <v>165</v>
      </c>
      <c r="F115" s="13" t="s">
        <v>20</v>
      </c>
      <c r="G115" s="24">
        <v>85000</v>
      </c>
      <c r="H115" s="13">
        <v>30</v>
      </c>
      <c r="I115" s="24">
        <f t="shared" si="5"/>
        <v>2550000</v>
      </c>
      <c r="J115" s="13"/>
    </row>
    <row r="116" spans="1:10" s="37" customFormat="1" x14ac:dyDescent="0.25">
      <c r="A116" s="21"/>
      <c r="B116" s="22" t="s">
        <v>26</v>
      </c>
      <c r="C116" s="28">
        <v>5001675</v>
      </c>
      <c r="D116" s="23">
        <v>2008</v>
      </c>
      <c r="E116" s="23" t="s">
        <v>165</v>
      </c>
      <c r="F116" s="13" t="s">
        <v>20</v>
      </c>
      <c r="G116" s="24">
        <v>190000</v>
      </c>
      <c r="H116" s="13">
        <v>10</v>
      </c>
      <c r="I116" s="24">
        <f t="shared" si="5"/>
        <v>1900000</v>
      </c>
      <c r="J116" s="13"/>
    </row>
    <row r="117" spans="1:10" s="37" customFormat="1" x14ac:dyDescent="0.25">
      <c r="A117" s="21"/>
      <c r="B117" s="27" t="s">
        <v>26</v>
      </c>
      <c r="C117" s="28" t="s">
        <v>166</v>
      </c>
      <c r="D117" s="29">
        <v>2010</v>
      </c>
      <c r="E117" s="23" t="s">
        <v>165</v>
      </c>
      <c r="F117" s="28" t="s">
        <v>20</v>
      </c>
      <c r="G117" s="30">
        <v>220000</v>
      </c>
      <c r="H117" s="28">
        <v>150</v>
      </c>
      <c r="I117" s="24">
        <f t="shared" si="5"/>
        <v>33000000</v>
      </c>
      <c r="J117" s="28"/>
    </row>
    <row r="118" spans="1:10" s="37" customFormat="1" x14ac:dyDescent="0.25">
      <c r="A118" s="21"/>
      <c r="B118" s="40" t="s">
        <v>26</v>
      </c>
      <c r="C118" s="28" t="s">
        <v>57</v>
      </c>
      <c r="D118" s="29">
        <v>2010</v>
      </c>
      <c r="E118" s="45" t="s">
        <v>165</v>
      </c>
      <c r="F118" s="35" t="s">
        <v>20</v>
      </c>
      <c r="G118" s="30">
        <v>280000</v>
      </c>
      <c r="H118" s="35">
        <v>16</v>
      </c>
      <c r="I118" s="24">
        <f t="shared" si="5"/>
        <v>4480000</v>
      </c>
      <c r="J118" s="28"/>
    </row>
    <row r="119" spans="1:10" s="37" customFormat="1" x14ac:dyDescent="0.25">
      <c r="A119" s="21"/>
      <c r="B119" s="27" t="s">
        <v>26</v>
      </c>
      <c r="C119" s="28">
        <v>5001333</v>
      </c>
      <c r="D119" s="29">
        <v>2006</v>
      </c>
      <c r="E119" s="29" t="s">
        <v>167</v>
      </c>
      <c r="F119" s="28" t="s">
        <v>20</v>
      </c>
      <c r="G119" s="30">
        <v>85000</v>
      </c>
      <c r="H119" s="28">
        <f>50-8</f>
        <v>42</v>
      </c>
      <c r="I119" s="24">
        <f t="shared" si="5"/>
        <v>3570000</v>
      </c>
      <c r="J119" s="31"/>
    </row>
    <row r="120" spans="1:10" s="34" customFormat="1" x14ac:dyDescent="0.25">
      <c r="A120" s="57"/>
      <c r="B120" s="58"/>
      <c r="C120" s="52"/>
      <c r="D120" s="53"/>
      <c r="E120" s="53"/>
      <c r="F120" s="52"/>
      <c r="G120" s="54"/>
      <c r="H120" s="55">
        <f>SUM(H100:H119)</f>
        <v>1561</v>
      </c>
      <c r="I120" s="59"/>
      <c r="J120" s="67"/>
    </row>
    <row r="121" spans="1:10" s="37" customFormat="1" x14ac:dyDescent="0.25">
      <c r="A121" s="21"/>
      <c r="B121" s="27" t="s">
        <v>170</v>
      </c>
      <c r="C121" s="28">
        <v>5001483</v>
      </c>
      <c r="D121" s="29">
        <v>2007</v>
      </c>
      <c r="E121" s="29" t="s">
        <v>167</v>
      </c>
      <c r="F121" s="28" t="s">
        <v>20</v>
      </c>
      <c r="G121" s="30">
        <v>600000</v>
      </c>
      <c r="H121" s="28">
        <v>4</v>
      </c>
      <c r="I121" s="24">
        <f t="shared" ref="I121:I137" si="6">G121*H121</f>
        <v>2400000</v>
      </c>
      <c r="J121" s="28"/>
    </row>
    <row r="122" spans="1:10" s="37" customFormat="1" x14ac:dyDescent="0.25">
      <c r="A122" s="21"/>
      <c r="B122" s="27" t="s">
        <v>170</v>
      </c>
      <c r="C122" s="28">
        <v>5001483</v>
      </c>
      <c r="D122" s="29">
        <v>2007</v>
      </c>
      <c r="E122" s="29" t="s">
        <v>167</v>
      </c>
      <c r="F122" s="28" t="s">
        <v>20</v>
      </c>
      <c r="G122" s="30">
        <v>600000</v>
      </c>
      <c r="H122" s="28">
        <v>6</v>
      </c>
      <c r="I122" s="24">
        <f t="shared" si="6"/>
        <v>3600000</v>
      </c>
      <c r="J122" s="28"/>
    </row>
    <row r="123" spans="1:10" s="37" customFormat="1" x14ac:dyDescent="0.25">
      <c r="A123" s="21"/>
      <c r="B123" s="27" t="s">
        <v>168</v>
      </c>
      <c r="C123" s="28">
        <v>5001484</v>
      </c>
      <c r="D123" s="29">
        <v>2007</v>
      </c>
      <c r="E123" s="29" t="s">
        <v>167</v>
      </c>
      <c r="F123" s="28" t="s">
        <v>20</v>
      </c>
      <c r="G123" s="30">
        <v>600000</v>
      </c>
      <c r="H123" s="28">
        <v>6</v>
      </c>
      <c r="I123" s="24">
        <f t="shared" si="6"/>
        <v>3600000</v>
      </c>
      <c r="J123" s="28"/>
    </row>
    <row r="124" spans="1:10" s="37" customFormat="1" x14ac:dyDescent="0.25">
      <c r="A124" s="21"/>
      <c r="B124" s="27" t="s">
        <v>168</v>
      </c>
      <c r="C124" s="28">
        <v>5001484</v>
      </c>
      <c r="D124" s="29">
        <v>2007</v>
      </c>
      <c r="E124" s="29" t="s">
        <v>167</v>
      </c>
      <c r="F124" s="28" t="s">
        <v>20</v>
      </c>
      <c r="G124" s="30">
        <v>600000</v>
      </c>
      <c r="H124" s="28">
        <v>4</v>
      </c>
      <c r="I124" s="24">
        <f t="shared" si="6"/>
        <v>2400000</v>
      </c>
      <c r="J124" s="28"/>
    </row>
    <row r="125" spans="1:10" s="37" customFormat="1" x14ac:dyDescent="0.25">
      <c r="A125" s="21"/>
      <c r="B125" s="43" t="s">
        <v>80</v>
      </c>
      <c r="C125" s="28">
        <v>5001052</v>
      </c>
      <c r="D125" s="23">
        <v>2003</v>
      </c>
      <c r="E125" s="23" t="s">
        <v>81</v>
      </c>
      <c r="F125" s="13" t="s">
        <v>20</v>
      </c>
      <c r="G125" s="24">
        <v>352000</v>
      </c>
      <c r="H125" s="13">
        <v>10</v>
      </c>
      <c r="I125" s="24">
        <f t="shared" si="6"/>
        <v>3520000</v>
      </c>
      <c r="J125" s="13"/>
    </row>
    <row r="126" spans="1:10" s="37" customFormat="1" x14ac:dyDescent="0.25">
      <c r="A126" s="44"/>
      <c r="B126" s="36" t="s">
        <v>80</v>
      </c>
      <c r="C126" s="28">
        <v>5001108</v>
      </c>
      <c r="D126" s="29">
        <v>2004</v>
      </c>
      <c r="E126" s="29" t="s">
        <v>119</v>
      </c>
      <c r="F126" s="28" t="s">
        <v>20</v>
      </c>
      <c r="G126" s="30">
        <v>399300</v>
      </c>
      <c r="H126" s="28">
        <v>10</v>
      </c>
      <c r="I126" s="30">
        <f t="shared" si="6"/>
        <v>3993000</v>
      </c>
      <c r="J126" s="28"/>
    </row>
    <row r="127" spans="1:10" s="37" customFormat="1" x14ac:dyDescent="0.25">
      <c r="A127" s="21"/>
      <c r="B127" s="43" t="s">
        <v>80</v>
      </c>
      <c r="C127" s="28">
        <v>5001052</v>
      </c>
      <c r="D127" s="23">
        <v>2003</v>
      </c>
      <c r="E127" s="23" t="s">
        <v>147</v>
      </c>
      <c r="F127" s="13" t="s">
        <v>20</v>
      </c>
      <c r="G127" s="24">
        <v>352000</v>
      </c>
      <c r="H127" s="13">
        <v>10</v>
      </c>
      <c r="I127" s="24">
        <f t="shared" si="6"/>
        <v>3520000</v>
      </c>
      <c r="J127" s="47"/>
    </row>
    <row r="128" spans="1:10" s="37" customFormat="1" x14ac:dyDescent="0.25">
      <c r="A128" s="21"/>
      <c r="B128" s="22" t="s">
        <v>80</v>
      </c>
      <c r="C128" s="28">
        <v>5001787</v>
      </c>
      <c r="D128" s="23">
        <v>2009</v>
      </c>
      <c r="E128" s="23" t="s">
        <v>165</v>
      </c>
      <c r="F128" s="13" t="s">
        <v>20</v>
      </c>
      <c r="G128" s="24">
        <v>950000</v>
      </c>
      <c r="H128" s="13">
        <v>17</v>
      </c>
      <c r="I128" s="24">
        <f t="shared" si="6"/>
        <v>16150000</v>
      </c>
      <c r="J128" s="13"/>
    </row>
    <row r="129" spans="1:10" s="37" customFormat="1" x14ac:dyDescent="0.25">
      <c r="A129" s="21"/>
      <c r="B129" s="27" t="s">
        <v>80</v>
      </c>
      <c r="C129" s="28">
        <v>5001509</v>
      </c>
      <c r="D129" s="29">
        <v>2007</v>
      </c>
      <c r="E129" s="29" t="s">
        <v>167</v>
      </c>
      <c r="F129" s="28" t="s">
        <v>20</v>
      </c>
      <c r="G129" s="30">
        <v>605000</v>
      </c>
      <c r="H129" s="28">
        <v>2</v>
      </c>
      <c r="I129" s="24">
        <f t="shared" si="6"/>
        <v>1210000</v>
      </c>
      <c r="J129" s="28"/>
    </row>
    <row r="130" spans="1:10" s="37" customFormat="1" x14ac:dyDescent="0.25">
      <c r="A130" s="21"/>
      <c r="B130" s="27" t="s">
        <v>114</v>
      </c>
      <c r="C130" s="28">
        <v>5001509</v>
      </c>
      <c r="D130" s="23">
        <v>2007</v>
      </c>
      <c r="E130" s="45" t="s">
        <v>118</v>
      </c>
      <c r="F130" s="28" t="s">
        <v>20</v>
      </c>
      <c r="G130" s="24">
        <v>605000</v>
      </c>
      <c r="H130" s="13">
        <v>19</v>
      </c>
      <c r="I130" s="24">
        <f t="shared" si="6"/>
        <v>11495000</v>
      </c>
      <c r="J130" s="46"/>
    </row>
    <row r="131" spans="1:10" s="37" customFormat="1" x14ac:dyDescent="0.25">
      <c r="A131" s="21"/>
      <c r="B131" s="27" t="s">
        <v>114</v>
      </c>
      <c r="C131" s="28">
        <v>5001509</v>
      </c>
      <c r="D131" s="29">
        <v>2007</v>
      </c>
      <c r="E131" s="29" t="s">
        <v>167</v>
      </c>
      <c r="F131" s="28" t="s">
        <v>20</v>
      </c>
      <c r="G131" s="30">
        <v>605000</v>
      </c>
      <c r="H131" s="28">
        <v>18</v>
      </c>
      <c r="I131" s="24">
        <f t="shared" si="6"/>
        <v>10890000</v>
      </c>
      <c r="J131" s="28"/>
    </row>
    <row r="132" spans="1:10" s="37" customFormat="1" x14ac:dyDescent="0.25">
      <c r="A132" s="21"/>
      <c r="B132" s="27" t="s">
        <v>114</v>
      </c>
      <c r="C132" s="28">
        <v>5001509</v>
      </c>
      <c r="D132" s="29">
        <v>2007</v>
      </c>
      <c r="E132" s="29" t="s">
        <v>167</v>
      </c>
      <c r="F132" s="28" t="s">
        <v>20</v>
      </c>
      <c r="G132" s="30">
        <v>605000</v>
      </c>
      <c r="H132" s="28">
        <v>1</v>
      </c>
      <c r="I132" s="24">
        <f t="shared" si="6"/>
        <v>605000</v>
      </c>
      <c r="J132" s="28"/>
    </row>
    <row r="133" spans="1:10" s="37" customFormat="1" x14ac:dyDescent="0.25">
      <c r="A133" s="21"/>
      <c r="B133" s="22" t="s">
        <v>21</v>
      </c>
      <c r="C133" s="28">
        <v>5000888</v>
      </c>
      <c r="D133" s="23">
        <v>2001</v>
      </c>
      <c r="E133" s="13" t="s">
        <v>73</v>
      </c>
      <c r="F133" s="13" t="s">
        <v>20</v>
      </c>
      <c r="G133" s="24">
        <v>350000</v>
      </c>
      <c r="H133" s="13">
        <v>11</v>
      </c>
      <c r="I133" s="24">
        <f t="shared" si="6"/>
        <v>3850000</v>
      </c>
      <c r="J133" s="13"/>
    </row>
    <row r="134" spans="1:10" s="37" customFormat="1" x14ac:dyDescent="0.25">
      <c r="A134" s="21"/>
      <c r="B134" s="22" t="s">
        <v>21</v>
      </c>
      <c r="C134" s="28">
        <v>5001807</v>
      </c>
      <c r="D134" s="23">
        <v>2009</v>
      </c>
      <c r="E134" s="13" t="s">
        <v>73</v>
      </c>
      <c r="F134" s="13" t="s">
        <v>20</v>
      </c>
      <c r="G134" s="24">
        <v>950000</v>
      </c>
      <c r="H134" s="13">
        <v>20</v>
      </c>
      <c r="I134" s="24">
        <f t="shared" si="6"/>
        <v>19000000</v>
      </c>
      <c r="J134" s="13"/>
    </row>
    <row r="135" spans="1:10" s="37" customFormat="1" x14ac:dyDescent="0.25">
      <c r="A135" s="21"/>
      <c r="B135" s="43" t="s">
        <v>21</v>
      </c>
      <c r="C135" s="28">
        <v>5000888</v>
      </c>
      <c r="D135" s="23">
        <v>2001</v>
      </c>
      <c r="E135" s="23" t="s">
        <v>147</v>
      </c>
      <c r="F135" s="13" t="s">
        <v>20</v>
      </c>
      <c r="G135" s="24">
        <v>350000</v>
      </c>
      <c r="H135" s="13">
        <v>16</v>
      </c>
      <c r="I135" s="24">
        <f t="shared" si="6"/>
        <v>5600000</v>
      </c>
      <c r="J135" s="47"/>
    </row>
    <row r="136" spans="1:10" s="37" customFormat="1" x14ac:dyDescent="0.25">
      <c r="A136" s="21"/>
      <c r="B136" s="27" t="s">
        <v>21</v>
      </c>
      <c r="C136" s="28">
        <v>5000637</v>
      </c>
      <c r="D136" s="29"/>
      <c r="E136" s="29" t="s">
        <v>167</v>
      </c>
      <c r="F136" s="28" t="s">
        <v>20</v>
      </c>
      <c r="G136" s="30">
        <v>348700</v>
      </c>
      <c r="H136" s="28">
        <v>12</v>
      </c>
      <c r="I136" s="24">
        <f t="shared" si="6"/>
        <v>4184400</v>
      </c>
      <c r="J136" s="28"/>
    </row>
    <row r="137" spans="1:10" s="37" customFormat="1" x14ac:dyDescent="0.25">
      <c r="A137" s="21"/>
      <c r="B137" s="27" t="s">
        <v>21</v>
      </c>
      <c r="C137" s="28">
        <v>5000638</v>
      </c>
      <c r="D137" s="29">
        <v>1999</v>
      </c>
      <c r="E137" s="29" t="s">
        <v>167</v>
      </c>
      <c r="F137" s="28" t="s">
        <v>20</v>
      </c>
      <c r="G137" s="30">
        <v>181500</v>
      </c>
      <c r="H137" s="28">
        <v>4</v>
      </c>
      <c r="I137" s="24">
        <f t="shared" si="6"/>
        <v>726000</v>
      </c>
      <c r="J137" s="28"/>
    </row>
    <row r="138" spans="1:10" s="66" customFormat="1" x14ac:dyDescent="0.25">
      <c r="A138" s="57"/>
      <c r="B138" s="64"/>
      <c r="C138" s="20"/>
      <c r="D138" s="61"/>
      <c r="E138" s="61"/>
      <c r="F138" s="20"/>
      <c r="G138" s="59"/>
      <c r="H138" s="62">
        <f>SUM(H121:H137)</f>
        <v>170</v>
      </c>
      <c r="I138" s="59"/>
      <c r="J138" s="65"/>
    </row>
    <row r="139" spans="1:10" x14ac:dyDescent="0.25">
      <c r="A139" s="14"/>
      <c r="B139" s="68" t="s">
        <v>72</v>
      </c>
      <c r="C139" s="69"/>
      <c r="D139" s="69"/>
      <c r="E139" s="69"/>
      <c r="F139" s="70"/>
      <c r="G139" s="15"/>
      <c r="H139" s="16"/>
      <c r="I139" s="17"/>
      <c r="J139" s="18"/>
    </row>
  </sheetData>
  <sortState ref="A12:K192">
    <sortCondition ref="B12:B493"/>
  </sortState>
  <mergeCells count="12">
    <mergeCell ref="A2:J2"/>
    <mergeCell ref="J5:J7"/>
    <mergeCell ref="B139:F139"/>
    <mergeCell ref="A3:J3"/>
    <mergeCell ref="A5:A7"/>
    <mergeCell ref="B5:B7"/>
    <mergeCell ref="C5:C7"/>
    <mergeCell ref="D5:D7"/>
    <mergeCell ref="E5:E7"/>
    <mergeCell ref="F5:F7"/>
    <mergeCell ref="G5:G7"/>
    <mergeCell ref="H5:I6"/>
  </mergeCells>
  <conditionalFormatting sqref="A5:I8 A138:B139 G138:J139 B138:J138 A9:K15 A91:D91 E91:J92 A24:J90 A93:J137">
    <cfRule type="cellIs" dxfId="23" priority="36" operator="equal">
      <formula>"Thanh lý"</formula>
    </cfRule>
  </conditionalFormatting>
  <conditionalFormatting sqref="A5:I8 A138:B139 G138:J139 B138:J138 A9:K15 A91:D91 E91:J92 A24:J90 A93:J137">
    <cfRule type="cellIs" dxfId="22" priority="35" operator="equal">
      <formula>"Thanh lý 2013"</formula>
    </cfRule>
  </conditionalFormatting>
  <conditionalFormatting sqref="A92:D92">
    <cfRule type="cellIs" dxfId="21" priority="32" operator="equal">
      <formula>"Thanh lý"</formula>
    </cfRule>
  </conditionalFormatting>
  <conditionalFormatting sqref="A92:D92">
    <cfRule type="cellIs" dxfId="20" priority="31" operator="equal">
      <formula>"Thanh lý 2013"</formula>
    </cfRule>
  </conditionalFormatting>
  <conditionalFormatting sqref="B92:D92">
    <cfRule type="cellIs" dxfId="19" priority="30" operator="equal">
      <formula>"Thanh lý"</formula>
    </cfRule>
  </conditionalFormatting>
  <conditionalFormatting sqref="B92:D92">
    <cfRule type="cellIs" dxfId="18" priority="29" operator="equal">
      <formula>"Thanh lý 2013"</formula>
    </cfRule>
  </conditionalFormatting>
  <conditionalFormatting sqref="A94:A96">
    <cfRule type="cellIs" dxfId="17" priority="28" operator="equal">
      <formula>"Thanh lý"</formula>
    </cfRule>
  </conditionalFormatting>
  <conditionalFormatting sqref="A94:A96">
    <cfRule type="cellIs" dxfId="16" priority="27" operator="equal">
      <formula>"Thanh lý 2013"</formula>
    </cfRule>
  </conditionalFormatting>
  <conditionalFormatting sqref="A16:K16">
    <cfRule type="cellIs" dxfId="15" priority="4" operator="equal">
      <formula>"Thanh lý"</formula>
    </cfRule>
  </conditionalFormatting>
  <conditionalFormatting sqref="A16:K16">
    <cfRule type="cellIs" dxfId="14" priority="3" operator="equal">
      <formula>"Thanh lý 2013"</formula>
    </cfRule>
  </conditionalFormatting>
  <conditionalFormatting sqref="A17:K23">
    <cfRule type="cellIs" dxfId="13" priority="2" operator="equal">
      <formula>"Thanh lý"</formula>
    </cfRule>
  </conditionalFormatting>
  <conditionalFormatting sqref="A17:K23">
    <cfRule type="cellIs" dxfId="12" priority="1" operator="equal">
      <formula>"Thanh lý 2013"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QUAT</vt:lpstr>
      <vt:lpstr>BAN - GHE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2015-03-10T03:28:40Z</cp:lastPrinted>
  <dcterms:created xsi:type="dcterms:W3CDTF">2014-09-06T02:10:41Z</dcterms:created>
  <dcterms:modified xsi:type="dcterms:W3CDTF">2016-08-17T06:21:27Z</dcterms:modified>
</cp:coreProperties>
</file>